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07cad7457cf722d/Desktop/ADGAT DKO paper/Accepted upload files/Source files/Figure 4/Figure 4-source data 1/"/>
    </mc:Choice>
  </mc:AlternateContent>
  <xr:revisionPtr revIDLastSave="161" documentId="8_{4FB55E2A-2F39-4FC7-ACDB-FF37F863D858}" xr6:coauthVersionLast="47" xr6:coauthVersionMax="47" xr10:uidLastSave="{712A6DF5-B0DB-403B-870F-397395826DCE}"/>
  <bookViews>
    <workbookView xWindow="-108" yWindow="-108" windowWidth="23256" windowHeight="12456" activeTab="4" xr2:uid="{7D23FD63-7DB0-4B33-8B37-363A222A3466}"/>
  </bookViews>
  <sheets>
    <sheet name="Body weights_male mice" sheetId="13" r:id="rId1"/>
    <sheet name="Body weights_female mice" sheetId="14" r:id="rId2"/>
    <sheet name="DEXA" sheetId="10" r:id="rId3"/>
    <sheet name="GTT" sheetId="11" r:id="rId4"/>
    <sheet name="ITT" sheetId="12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1" i="14" l="1"/>
  <c r="N31" i="14"/>
  <c r="M31" i="14"/>
  <c r="L31" i="14"/>
  <c r="K31" i="14"/>
  <c r="J31" i="14"/>
  <c r="I31" i="14"/>
  <c r="H31" i="14"/>
  <c r="G31" i="14"/>
  <c r="F31" i="14"/>
  <c r="E31" i="14"/>
  <c r="D31" i="14"/>
  <c r="C31" i="14"/>
  <c r="M30" i="14"/>
  <c r="I30" i="14"/>
  <c r="E30" i="14"/>
  <c r="O29" i="14"/>
  <c r="O30" i="14" s="1"/>
  <c r="N29" i="14"/>
  <c r="N30" i="14" s="1"/>
  <c r="M29" i="14"/>
  <c r="L29" i="14"/>
  <c r="L30" i="14" s="1"/>
  <c r="K29" i="14"/>
  <c r="K30" i="14" s="1"/>
  <c r="J29" i="14"/>
  <c r="J30" i="14" s="1"/>
  <c r="I29" i="14"/>
  <c r="H29" i="14"/>
  <c r="H30" i="14" s="1"/>
  <c r="G29" i="14"/>
  <c r="G30" i="14" s="1"/>
  <c r="F29" i="14"/>
  <c r="F30" i="14" s="1"/>
  <c r="E29" i="14"/>
  <c r="D29" i="14"/>
  <c r="D30" i="14" s="1"/>
  <c r="C29" i="14"/>
  <c r="C30" i="14" s="1"/>
  <c r="O28" i="14"/>
  <c r="N28" i="14"/>
  <c r="M28" i="14"/>
  <c r="L28" i="14"/>
  <c r="K28" i="14"/>
  <c r="J28" i="14"/>
  <c r="I28" i="14"/>
  <c r="H28" i="14"/>
  <c r="G28" i="14"/>
  <c r="F28" i="14"/>
  <c r="E28" i="14"/>
  <c r="D28" i="14"/>
  <c r="C28" i="14"/>
  <c r="L16" i="14"/>
  <c r="H16" i="14"/>
  <c r="D16" i="14"/>
  <c r="O15" i="14"/>
  <c r="O16" i="14" s="1"/>
  <c r="N15" i="14"/>
  <c r="N16" i="14" s="1"/>
  <c r="M15" i="14"/>
  <c r="M16" i="14" s="1"/>
  <c r="L15" i="14"/>
  <c r="K15" i="14"/>
  <c r="K16" i="14" s="1"/>
  <c r="J15" i="14"/>
  <c r="J16" i="14" s="1"/>
  <c r="I15" i="14"/>
  <c r="I16" i="14" s="1"/>
  <c r="H15" i="14"/>
  <c r="G15" i="14"/>
  <c r="G16" i="14" s="1"/>
  <c r="F15" i="14"/>
  <c r="F16" i="14" s="1"/>
  <c r="E15" i="14"/>
  <c r="E16" i="14" s="1"/>
  <c r="D15" i="14"/>
  <c r="C15" i="14"/>
  <c r="C16" i="14" s="1"/>
  <c r="O14" i="14"/>
  <c r="N14" i="14"/>
  <c r="M14" i="14"/>
  <c r="L14" i="14"/>
  <c r="K14" i="14"/>
  <c r="J14" i="14"/>
  <c r="I14" i="14"/>
  <c r="H14" i="14"/>
  <c r="G14" i="14"/>
  <c r="F14" i="14"/>
  <c r="E14" i="14"/>
  <c r="D14" i="14"/>
  <c r="C14" i="14"/>
  <c r="O39" i="13" l="1"/>
  <c r="N39" i="13"/>
  <c r="M39" i="13"/>
  <c r="L39" i="13"/>
  <c r="K39" i="13"/>
  <c r="J39" i="13"/>
  <c r="I39" i="13"/>
  <c r="H39" i="13"/>
  <c r="G39" i="13"/>
  <c r="F39" i="13"/>
  <c r="E39" i="13"/>
  <c r="D39" i="13"/>
  <c r="C39" i="13"/>
  <c r="N38" i="13"/>
  <c r="M38" i="13"/>
  <c r="L38" i="13"/>
  <c r="H38" i="13"/>
  <c r="F38" i="13"/>
  <c r="E38" i="13"/>
  <c r="D38" i="13"/>
  <c r="O37" i="13"/>
  <c r="O38" i="13" s="1"/>
  <c r="N37" i="13"/>
  <c r="M37" i="13"/>
  <c r="L37" i="13"/>
  <c r="K37" i="13"/>
  <c r="K38" i="13" s="1"/>
  <c r="J37" i="13"/>
  <c r="J38" i="13" s="1"/>
  <c r="I37" i="13"/>
  <c r="I38" i="13" s="1"/>
  <c r="H37" i="13"/>
  <c r="G37" i="13"/>
  <c r="G38" i="13" s="1"/>
  <c r="F37" i="13"/>
  <c r="E37" i="13"/>
  <c r="D37" i="13"/>
  <c r="C37" i="13"/>
  <c r="C38" i="13" s="1"/>
  <c r="O36" i="13"/>
  <c r="N36" i="13"/>
  <c r="M36" i="13"/>
  <c r="L36" i="13"/>
  <c r="K36" i="13"/>
  <c r="J36" i="13"/>
  <c r="I36" i="13"/>
  <c r="H36" i="13"/>
  <c r="G36" i="13"/>
  <c r="F36" i="13"/>
  <c r="E36" i="13"/>
  <c r="D36" i="13"/>
  <c r="C36" i="13"/>
  <c r="O20" i="13"/>
  <c r="M20" i="13"/>
  <c r="L20" i="13"/>
  <c r="K20" i="13"/>
  <c r="G20" i="13"/>
  <c r="E20" i="13"/>
  <c r="D20" i="13"/>
  <c r="C20" i="13"/>
  <c r="O19" i="13"/>
  <c r="N19" i="13"/>
  <c r="N20" i="13" s="1"/>
  <c r="M19" i="13"/>
  <c r="L19" i="13"/>
  <c r="K19" i="13"/>
  <c r="J19" i="13"/>
  <c r="J20" i="13" s="1"/>
  <c r="I19" i="13"/>
  <c r="I20" i="13" s="1"/>
  <c r="H19" i="13"/>
  <c r="H20" i="13" s="1"/>
  <c r="G19" i="13"/>
  <c r="F19" i="13"/>
  <c r="F20" i="13" s="1"/>
  <c r="E19" i="13"/>
  <c r="D19" i="13"/>
  <c r="C19" i="13"/>
  <c r="O18" i="13"/>
  <c r="N18" i="13"/>
  <c r="M18" i="13"/>
  <c r="L18" i="13"/>
  <c r="K18" i="13"/>
  <c r="J18" i="13"/>
  <c r="I18" i="13"/>
  <c r="H18" i="13"/>
  <c r="G18" i="13"/>
  <c r="F18" i="13"/>
  <c r="E18" i="13"/>
  <c r="D18" i="13"/>
  <c r="C18" i="13"/>
  <c r="M31" i="12" l="1"/>
  <c r="L31" i="12"/>
  <c r="K31" i="12"/>
  <c r="J31" i="12"/>
  <c r="I31" i="12"/>
  <c r="H31" i="12"/>
  <c r="L30" i="12"/>
  <c r="K30" i="12"/>
  <c r="J30" i="12"/>
  <c r="I30" i="12"/>
  <c r="M29" i="12"/>
  <c r="M30" i="12" s="1"/>
  <c r="L29" i="12"/>
  <c r="K29" i="12"/>
  <c r="J29" i="12"/>
  <c r="I29" i="12"/>
  <c r="H29" i="12"/>
  <c r="H30" i="12" s="1"/>
  <c r="M28" i="12"/>
  <c r="L28" i="12"/>
  <c r="K28" i="12"/>
  <c r="J28" i="12"/>
  <c r="I28" i="12"/>
  <c r="H28" i="12"/>
  <c r="E28" i="12"/>
  <c r="D28" i="12"/>
  <c r="C28" i="12"/>
  <c r="G27" i="12"/>
  <c r="G26" i="12"/>
  <c r="G25" i="12"/>
  <c r="G24" i="12"/>
  <c r="G23" i="12"/>
  <c r="G22" i="12"/>
  <c r="G21" i="12"/>
  <c r="G20" i="12"/>
  <c r="G19" i="12"/>
  <c r="G18" i="12"/>
  <c r="K15" i="12"/>
  <c r="J15" i="12"/>
  <c r="I15" i="12"/>
  <c r="H15" i="12"/>
  <c r="M14" i="12"/>
  <c r="M15" i="12" s="1"/>
  <c r="L14" i="12"/>
  <c r="L15" i="12" s="1"/>
  <c r="K14" i="12"/>
  <c r="J14" i="12"/>
  <c r="I14" i="12"/>
  <c r="H14" i="12"/>
  <c r="E14" i="12"/>
  <c r="D14" i="12"/>
  <c r="C14" i="12"/>
  <c r="M13" i="12"/>
  <c r="L13" i="12"/>
  <c r="K13" i="12"/>
  <c r="J13" i="12"/>
  <c r="I13" i="12"/>
  <c r="H13" i="12"/>
  <c r="E13" i="12"/>
  <c r="D13" i="12"/>
  <c r="C13" i="12"/>
  <c r="G12" i="12"/>
  <c r="G11" i="12"/>
  <c r="G10" i="12"/>
  <c r="G9" i="12"/>
  <c r="G8" i="12"/>
  <c r="G7" i="12"/>
  <c r="G6" i="12"/>
  <c r="G5" i="12"/>
  <c r="G4" i="12"/>
  <c r="G3" i="12"/>
  <c r="K30" i="11" l="1"/>
  <c r="J30" i="11"/>
  <c r="I30" i="11"/>
  <c r="H30" i="11"/>
  <c r="G30" i="11"/>
  <c r="C30" i="11"/>
  <c r="I29" i="11"/>
  <c r="H29" i="11"/>
  <c r="G29" i="11"/>
  <c r="C29" i="11"/>
  <c r="K28" i="11"/>
  <c r="K29" i="11" s="1"/>
  <c r="J28" i="11"/>
  <c r="J29" i="11" s="1"/>
  <c r="I28" i="11"/>
  <c r="H28" i="11"/>
  <c r="G28" i="11"/>
  <c r="C28" i="11"/>
  <c r="K27" i="11"/>
  <c r="J27" i="11"/>
  <c r="I27" i="11"/>
  <c r="H27" i="11"/>
  <c r="G27" i="11"/>
  <c r="C27" i="11"/>
  <c r="K15" i="11"/>
  <c r="J15" i="11"/>
  <c r="I15" i="11"/>
  <c r="H15" i="11"/>
  <c r="G15" i="11"/>
  <c r="C15" i="11"/>
  <c r="K14" i="11"/>
  <c r="J14" i="11"/>
  <c r="I14" i="11"/>
  <c r="H14" i="11"/>
  <c r="G14" i="11"/>
  <c r="C14" i="11"/>
  <c r="K13" i="11"/>
  <c r="J13" i="11"/>
  <c r="I13" i="11"/>
  <c r="H13" i="11"/>
  <c r="G13" i="11"/>
  <c r="C13" i="11"/>
  <c r="F30" i="10" l="1"/>
  <c r="E30" i="10"/>
  <c r="D30" i="10"/>
  <c r="C30" i="10"/>
  <c r="F29" i="10"/>
  <c r="E29" i="10"/>
  <c r="D29" i="10"/>
  <c r="C29" i="10"/>
  <c r="F28" i="10"/>
  <c r="E28" i="10"/>
  <c r="D28" i="10"/>
  <c r="C28" i="10"/>
  <c r="F14" i="10"/>
  <c r="E14" i="10"/>
  <c r="D14" i="10"/>
  <c r="C14" i="10"/>
  <c r="F13" i="10"/>
  <c r="E13" i="10"/>
  <c r="D13" i="10"/>
  <c r="C13" i="10"/>
</calcChain>
</file>

<file path=xl/sharedStrings.xml><?xml version="1.0" encoding="utf-8"?>
<sst xmlns="http://schemas.openxmlformats.org/spreadsheetml/2006/main" count="280" uniqueCount="74">
  <si>
    <t>Mouse #</t>
  </si>
  <si>
    <t>Genotype</t>
  </si>
  <si>
    <t>Weight (gm)</t>
  </si>
  <si>
    <t>Glucose(mg)</t>
  </si>
  <si>
    <t>Glucose (µl)</t>
  </si>
  <si>
    <t>Diluted</t>
  </si>
  <si>
    <t>Flox</t>
  </si>
  <si>
    <t>D1D2 flox</t>
  </si>
  <si>
    <t>Avg</t>
  </si>
  <si>
    <t>Stdev</t>
  </si>
  <si>
    <t>SEM</t>
  </si>
  <si>
    <t>KO</t>
  </si>
  <si>
    <t>t test</t>
  </si>
  <si>
    <t>Insulin (ul)</t>
  </si>
  <si>
    <t>ADGAT DKO</t>
  </si>
  <si>
    <t>Lean</t>
  </si>
  <si>
    <t>Fat</t>
  </si>
  <si>
    <t>% fat</t>
  </si>
  <si>
    <t>8 (R)</t>
  </si>
  <si>
    <t>10 (RL)</t>
  </si>
  <si>
    <t>11 (2R)</t>
  </si>
  <si>
    <t>15 (R)</t>
  </si>
  <si>
    <t>16 (L)</t>
  </si>
  <si>
    <t>17 (RL)</t>
  </si>
  <si>
    <t>21 (R)</t>
  </si>
  <si>
    <t>23 (RL)</t>
  </si>
  <si>
    <t>24 (2R)</t>
  </si>
  <si>
    <t>2 (LL)</t>
  </si>
  <si>
    <t>4 (RRL)</t>
  </si>
  <si>
    <t>9 (L)</t>
  </si>
  <si>
    <t>18 (R)</t>
  </si>
  <si>
    <t>19 (L)</t>
  </si>
  <si>
    <t>20 (RL)</t>
  </si>
  <si>
    <t>29 (RR)</t>
  </si>
  <si>
    <t>31 (RLL)</t>
  </si>
  <si>
    <t>32 (RRL)</t>
  </si>
  <si>
    <t>t-test</t>
  </si>
  <si>
    <t>1 (R)</t>
  </si>
  <si>
    <t>3 (2R)</t>
  </si>
  <si>
    <t>6 (RL)</t>
  </si>
  <si>
    <t>7 (2R)</t>
  </si>
  <si>
    <t>9 (R)</t>
  </si>
  <si>
    <t>11 (RL)</t>
  </si>
  <si>
    <t>14 (L)</t>
  </si>
  <si>
    <t>24 (R)</t>
  </si>
  <si>
    <t>25 (L)</t>
  </si>
  <si>
    <t>26 (RL)</t>
  </si>
  <si>
    <t>5 (L)</t>
  </si>
  <si>
    <t>8 (2RL)</t>
  </si>
  <si>
    <t>10 (L)</t>
  </si>
  <si>
    <t>13 (R)</t>
  </si>
  <si>
    <t>16 (2R)</t>
  </si>
  <si>
    <t>20 (2R)</t>
  </si>
  <si>
    <t>23 (2R)</t>
  </si>
  <si>
    <t>27 (2R)</t>
  </si>
  <si>
    <t>33 (L)</t>
  </si>
  <si>
    <t>13/10</t>
  </si>
  <si>
    <t>1 (RR)</t>
  </si>
  <si>
    <t>3 (RLL)</t>
  </si>
  <si>
    <t>14 (2R)</t>
  </si>
  <si>
    <t>22 (L)</t>
  </si>
  <si>
    <t>34 (L)</t>
  </si>
  <si>
    <t>5 (R)</t>
  </si>
  <si>
    <t>6 (L)</t>
  </si>
  <si>
    <t>12 (R)</t>
  </si>
  <si>
    <t>13 (L)</t>
  </si>
  <si>
    <t>33 (R)</t>
  </si>
  <si>
    <t>35 (RL)</t>
  </si>
  <si>
    <t>15 (RL)</t>
  </si>
  <si>
    <t>Glucose tolerance test (GTT)</t>
  </si>
  <si>
    <t>Insulin tolerance test (ITT)</t>
  </si>
  <si>
    <t>Body weights-female mice on HFD</t>
  </si>
  <si>
    <t>Body weights-male mice on HFD</t>
  </si>
  <si>
    <t>DEXA - male mice - HFD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</si>
</sst>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"/>
    <numFmt numFmtId="165" formatCode="0.000"/>
    <numFmt numFmtId="166" formatCode="0.0000"/>
    <numFmt numFmtId="167" formatCode="0.00000"/>
    <numFmt numFmtId="168" formatCode="0.000000"/>
    <numFmt numFmtId="169" formatCode="0.0000000"/>
    <numFmt numFmtId="170" formatCode="0.00000000"/>
    <numFmt numFmtId="171" formatCode="0.000000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b/>
      <sz val="14"/>
      <color rgb="FF00000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i/>
      <sz val="9"/>
      <color rgb="FF000000"/>
      <name val="Arial"/>
      <family val="2"/>
    </font>
    <font>
      <i/>
      <sz val="10"/>
      <color rgb="FF000000"/>
      <name val="Arial"/>
      <family val="2"/>
    </font>
    <font>
      <b/>
      <sz val="14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CE4D6"/>
        <bgColor rgb="FFFCE4D6"/>
      </patternFill>
    </fill>
    <fill>
      <patternFill patternType="solid">
        <fgColor theme="5" tint="0.79998168889431442"/>
        <bgColor rgb="FFFFFF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rgb="FFFCE4D6"/>
      </patternFill>
    </fill>
    <fill>
      <patternFill patternType="solid">
        <fgColor rgb="FFFFFF00"/>
        <bgColor rgb="FFFFFF00"/>
      </patternFill>
    </fill>
    <fill>
      <patternFill patternType="solid">
        <fgColor rgb="FFB6D7A8"/>
        <bgColor indexed="64"/>
      </patternFill>
    </fill>
    <fill>
      <patternFill patternType="solid">
        <fgColor rgb="FFD5A6BD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CCCCCC"/>
      </left>
      <right/>
      <top style="medium">
        <color rgb="FFCCCCCC"/>
      </top>
      <bottom/>
      <diagonal/>
    </border>
    <border>
      <left/>
      <right/>
      <top style="medium">
        <color rgb="FFCCCCCC"/>
      </top>
      <bottom/>
      <diagonal/>
    </border>
    <border>
      <left/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4" fillId="0" borderId="3" xfId="0" applyFont="1" applyBorder="1" applyAlignment="1">
      <alignment horizontal="center" wrapText="1"/>
    </xf>
    <xf numFmtId="0" fontId="5" fillId="2" borderId="5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" fontId="0" fillId="0" borderId="0" xfId="0" applyNumberFormat="1"/>
    <xf numFmtId="0" fontId="0" fillId="0" borderId="0" xfId="0" applyAlignment="1">
      <alignment horizontal="center"/>
    </xf>
    <xf numFmtId="1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6" fillId="0" borderId="0" xfId="0" applyFont="1"/>
    <xf numFmtId="0" fontId="2" fillId="6" borderId="3" xfId="0" applyFont="1" applyFill="1" applyBorder="1" applyAlignment="1">
      <alignment horizontal="center" wrapText="1"/>
    </xf>
    <xf numFmtId="0" fontId="2" fillId="8" borderId="3" xfId="0" applyFont="1" applyFill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9" fillId="0" borderId="3" xfId="0" applyFont="1" applyBorder="1" applyAlignment="1">
      <alignment horizontal="center" wrapText="1"/>
    </xf>
    <xf numFmtId="0" fontId="0" fillId="0" borderId="3" xfId="0" applyBorder="1"/>
    <xf numFmtId="0" fontId="0" fillId="9" borderId="0" xfId="0" applyFill="1"/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4" borderId="0" xfId="0" applyFill="1"/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2" fillId="6" borderId="0" xfId="0" applyFont="1" applyFill="1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1" fillId="0" borderId="0" xfId="0" applyFont="1"/>
    <xf numFmtId="0" fontId="2" fillId="4" borderId="3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left"/>
    </xf>
    <xf numFmtId="0" fontId="2" fillId="4" borderId="5" xfId="0" applyFont="1" applyFill="1" applyBorder="1" applyAlignment="1">
      <alignment horizontal="left"/>
    </xf>
    <xf numFmtId="1" fontId="2" fillId="4" borderId="5" xfId="0" applyNumberFormat="1" applyFont="1" applyFill="1" applyBorder="1" applyAlignment="1">
      <alignment horizontal="left"/>
    </xf>
    <xf numFmtId="0" fontId="2" fillId="11" borderId="6" xfId="0" applyFont="1" applyFill="1" applyBorder="1" applyAlignment="1">
      <alignment horizontal="center"/>
    </xf>
    <xf numFmtId="0" fontId="2" fillId="11" borderId="3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2" fillId="7" borderId="3" xfId="0" applyFont="1" applyFill="1" applyBorder="1" applyAlignment="1">
      <alignment horizontal="center" wrapText="1"/>
    </xf>
    <xf numFmtId="1" fontId="2" fillId="7" borderId="3" xfId="0" applyNumberFormat="1" applyFont="1" applyFill="1" applyBorder="1" applyAlignment="1">
      <alignment horizontal="center" wrapText="1"/>
    </xf>
    <xf numFmtId="0" fontId="9" fillId="5" borderId="3" xfId="0" applyFont="1" applyFill="1" applyBorder="1" applyAlignment="1">
      <alignment horizontal="center" wrapText="1"/>
    </xf>
    <xf numFmtId="0" fontId="4" fillId="5" borderId="3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center" wrapText="1"/>
    </xf>
    <xf numFmtId="1" fontId="0" fillId="5" borderId="3" xfId="0" applyNumberFormat="1" applyFill="1" applyBorder="1" applyAlignment="1">
      <alignment horizontal="center"/>
    </xf>
    <xf numFmtId="0" fontId="4" fillId="5" borderId="3" xfId="0" applyFont="1" applyFill="1" applyBorder="1" applyAlignment="1">
      <alignment wrapText="1"/>
    </xf>
    <xf numFmtId="164" fontId="1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left" wrapText="1"/>
    </xf>
    <xf numFmtId="1" fontId="4" fillId="0" borderId="0" xfId="0" applyNumberFormat="1" applyFont="1" applyAlignment="1">
      <alignment horizontal="center" wrapText="1"/>
    </xf>
    <xf numFmtId="0" fontId="3" fillId="12" borderId="0" xfId="0" applyFont="1" applyFill="1"/>
    <xf numFmtId="0" fontId="0" fillId="10" borderId="0" xfId="0" applyFill="1"/>
    <xf numFmtId="0" fontId="2" fillId="13" borderId="11" xfId="0" applyFont="1" applyFill="1" applyBorder="1" applyAlignment="1">
      <alignment wrapText="1"/>
    </xf>
    <xf numFmtId="0" fontId="2" fillId="13" borderId="11" xfId="0" applyFont="1" applyFill="1" applyBorder="1" applyAlignment="1">
      <alignment horizontal="center" wrapText="1"/>
    </xf>
    <xf numFmtId="16" fontId="2" fillId="13" borderId="11" xfId="0" applyNumberFormat="1" applyFont="1" applyFill="1" applyBorder="1" applyAlignment="1">
      <alignment horizontal="center" wrapText="1"/>
    </xf>
    <xf numFmtId="0" fontId="5" fillId="4" borderId="0" xfId="0" applyFont="1" applyFill="1"/>
    <xf numFmtId="0" fontId="5" fillId="0" borderId="11" xfId="0" applyFont="1" applyBorder="1" applyAlignment="1">
      <alignment wrapText="1"/>
    </xf>
    <xf numFmtId="0" fontId="5" fillId="0" borderId="11" xfId="0" applyFont="1" applyBorder="1" applyAlignment="1">
      <alignment horizontal="center" wrapText="1"/>
    </xf>
    <xf numFmtId="0" fontId="10" fillId="9" borderId="0" xfId="0" applyFont="1" applyFill="1" applyAlignment="1">
      <alignment horizontal="center"/>
    </xf>
    <xf numFmtId="2" fontId="2" fillId="9" borderId="0" xfId="0" applyNumberFormat="1" applyFont="1" applyFill="1" applyAlignment="1">
      <alignment horizontal="center"/>
    </xf>
    <xf numFmtId="0" fontId="2" fillId="9" borderId="0" xfId="0" applyFont="1" applyFill="1"/>
    <xf numFmtId="0" fontId="2" fillId="0" borderId="0" xfId="0" applyFont="1"/>
    <xf numFmtId="2" fontId="10" fillId="9" borderId="0" xfId="0" applyNumberFormat="1" applyFont="1" applyFill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9" borderId="0" xfId="0" applyFont="1" applyFill="1" applyAlignment="1">
      <alignment horizontal="center"/>
    </xf>
    <xf numFmtId="166" fontId="2" fillId="9" borderId="0" xfId="0" applyNumberFormat="1" applyFont="1" applyFill="1" applyAlignment="1">
      <alignment horizontal="center"/>
    </xf>
    <xf numFmtId="167" fontId="2" fillId="9" borderId="0" xfId="0" applyNumberFormat="1" applyFont="1" applyFill="1" applyAlignment="1">
      <alignment horizontal="center"/>
    </xf>
    <xf numFmtId="168" fontId="2" fillId="9" borderId="0" xfId="0" applyNumberFormat="1" applyFont="1" applyFill="1" applyAlignment="1">
      <alignment horizontal="center"/>
    </xf>
    <xf numFmtId="169" fontId="2" fillId="9" borderId="0" xfId="0" applyNumberFormat="1" applyFont="1" applyFill="1" applyAlignment="1">
      <alignment horizontal="center"/>
    </xf>
    <xf numFmtId="170" fontId="2" fillId="9" borderId="0" xfId="0" applyNumberFormat="1" applyFont="1" applyFill="1" applyAlignment="1">
      <alignment horizontal="center"/>
    </xf>
    <xf numFmtId="171" fontId="2" fillId="9" borderId="0" xfId="0" applyNumberFormat="1" applyFont="1" applyFill="1" applyAlignment="1">
      <alignment horizontal="center"/>
    </xf>
    <xf numFmtId="0" fontId="5" fillId="0" borderId="0" xfId="0" applyFont="1"/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170" fontId="0" fillId="0" borderId="0" xfId="0" applyNumberFormat="1"/>
    <xf numFmtId="0" fontId="2" fillId="14" borderId="11" xfId="0" applyFont="1" applyFill="1" applyBorder="1" applyAlignment="1">
      <alignment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3" fillId="12" borderId="0" xfId="0" applyFont="1" applyFill="1" applyAlignment="1">
      <alignment horizontal="left"/>
    </xf>
    <xf numFmtId="0" fontId="13" fillId="12" borderId="0" xfId="0" applyFont="1" applyFill="1" applyAlignment="1">
      <alignment horizontal="center"/>
    </xf>
    <xf numFmtId="0" fontId="13" fillId="12" borderId="0" xfId="0" applyFont="1" applyFill="1"/>
    <xf numFmtId="0" fontId="2" fillId="7" borderId="8" xfId="0" applyFont="1" applyFill="1" applyBorder="1" applyAlignment="1">
      <alignment horizontal="center" wrapText="1"/>
    </xf>
    <xf numFmtId="0" fontId="2" fillId="7" borderId="9" xfId="0" applyFont="1" applyFill="1" applyBorder="1" applyAlignment="1">
      <alignment horizontal="center" wrapText="1"/>
    </xf>
    <xf numFmtId="0" fontId="2" fillId="7" borderId="10" xfId="0" applyFont="1" applyFill="1" applyBorder="1" applyAlignment="1">
      <alignment horizontal="center" wrapText="1"/>
    </xf>
    <xf numFmtId="0" fontId="8" fillId="10" borderId="1" xfId="0" applyFont="1" applyFill="1" applyBorder="1" applyAlignment="1">
      <alignment horizontal="center"/>
    </xf>
    <xf numFmtId="0" fontId="8" fillId="10" borderId="2" xfId="0" applyFont="1" applyFill="1" applyBorder="1" applyAlignment="1">
      <alignment horizontal="center"/>
    </xf>
    <xf numFmtId="0" fontId="8" fillId="10" borderId="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494035175047931"/>
          <c:y val="5.5887128894880359E-2"/>
          <c:w val="0.67442335498572781"/>
          <c:h val="0.80336949667739177"/>
        </c:manualLayout>
      </c:layout>
      <c:lineChart>
        <c:grouping val="standard"/>
        <c:varyColors val="0"/>
        <c:ser>
          <c:idx val="0"/>
          <c:order val="0"/>
          <c:tx>
            <c:v>D1D2 flox - Chow</c:v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diamond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 w="19050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marker>
          <c:errBars>
            <c:errDir val="y"/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[1]HFD_males_weights!$C$20:$O$20</c:f>
                <c:numCache>
                  <c:formatCode>General</c:formatCode>
                  <c:ptCount val="13"/>
                  <c:pt idx="0">
                    <c:v>0.30702877172451881</c:v>
                  </c:pt>
                  <c:pt idx="1">
                    <c:v>0.4289374098715355</c:v>
                  </c:pt>
                  <c:pt idx="2">
                    <c:v>0.49412420519412942</c:v>
                  </c:pt>
                  <c:pt idx="3">
                    <c:v>0.64000496029823783</c:v>
                  </c:pt>
                  <c:pt idx="4">
                    <c:v>0.72839462529505949</c:v>
                  </c:pt>
                  <c:pt idx="5">
                    <c:v>0.89120927298473263</c:v>
                  </c:pt>
                  <c:pt idx="6">
                    <c:v>0.90362585318243449</c:v>
                  </c:pt>
                  <c:pt idx="7">
                    <c:v>0.93395217579202994</c:v>
                  </c:pt>
                  <c:pt idx="8">
                    <c:v>1.0110720383170859</c:v>
                  </c:pt>
                  <c:pt idx="9">
                    <c:v>1.0658091791447502</c:v>
                  </c:pt>
                  <c:pt idx="10">
                    <c:v>1.1359689242340232</c:v>
                  </c:pt>
                  <c:pt idx="11">
                    <c:v>1.191424384294697</c:v>
                  </c:pt>
                  <c:pt idx="12">
                    <c:v>1.2161401339470317</c:v>
                  </c:pt>
                </c:numCache>
              </c:numRef>
            </c:minus>
            <c:spPr>
              <a:ln w="19050">
                <a:solidFill>
                  <a:schemeClr val="bg1">
                    <a:lumMod val="50000"/>
                  </a:schemeClr>
                </a:solidFill>
              </a:ln>
            </c:spPr>
          </c:errBars>
          <c:cat>
            <c:numRef>
              <c:f>[1]Graph!$A$7:$A$22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[1]Chow_males_weights!$C$12:$O$12</c:f>
              <c:numCache>
                <c:formatCode>General</c:formatCode>
                <c:ptCount val="13"/>
                <c:pt idx="0">
                  <c:v>18.311111111111114</c:v>
                </c:pt>
                <c:pt idx="1">
                  <c:v>18.966666666666669</c:v>
                </c:pt>
                <c:pt idx="2">
                  <c:v>19.677777777777777</c:v>
                </c:pt>
                <c:pt idx="3">
                  <c:v>20.655555555555551</c:v>
                </c:pt>
                <c:pt idx="4">
                  <c:v>21.733333333333334</c:v>
                </c:pt>
                <c:pt idx="5">
                  <c:v>23.066666666666666</c:v>
                </c:pt>
                <c:pt idx="6">
                  <c:v>23.999999999999996</c:v>
                </c:pt>
                <c:pt idx="7">
                  <c:v>24.299999999999997</c:v>
                </c:pt>
                <c:pt idx="8">
                  <c:v>24.833333333333332</c:v>
                </c:pt>
                <c:pt idx="9">
                  <c:v>25.255555555555553</c:v>
                </c:pt>
                <c:pt idx="10">
                  <c:v>25.866666666666667</c:v>
                </c:pt>
                <c:pt idx="11">
                  <c:v>26.322222222222223</c:v>
                </c:pt>
                <c:pt idx="12">
                  <c:v>26.722222222222218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D9-4CAF-9FFD-903B3A55B16E}"/>
            </c:ext>
          </c:extLst>
        </c:ser>
        <c:ser>
          <c:idx val="1"/>
          <c:order val="1"/>
          <c:tx>
            <c:v>AD1D2 KO - Chow</c:v>
          </c:tx>
          <c:spPr>
            <a:ln w="25400">
              <a:solidFill>
                <a:srgbClr val="00B0F0"/>
              </a:solidFill>
            </a:ln>
          </c:spPr>
          <c:marker>
            <c:symbol val="circle"/>
            <c:size val="5"/>
            <c:spPr>
              <a:solidFill>
                <a:srgbClr val="00B0F0"/>
              </a:solidFill>
              <a:ln w="19050">
                <a:solidFill>
                  <a:srgbClr val="00B0F0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[1]HFD_males_weights!$C$38:$O$38</c:f>
                <c:numCache>
                  <c:formatCode>General</c:formatCode>
                  <c:ptCount val="13"/>
                  <c:pt idx="0">
                    <c:v>0.30168837070041821</c:v>
                  </c:pt>
                  <c:pt idx="1">
                    <c:v>0.28247208037339927</c:v>
                  </c:pt>
                  <c:pt idx="2">
                    <c:v>0.35615227704514885</c:v>
                  </c:pt>
                  <c:pt idx="3">
                    <c:v>0.4284931145378526</c:v>
                  </c:pt>
                  <c:pt idx="4">
                    <c:v>0.44162039290387317</c:v>
                  </c:pt>
                  <c:pt idx="5">
                    <c:v>0.4860792279793652</c:v>
                  </c:pt>
                  <c:pt idx="6">
                    <c:v>0.57048016534110912</c:v>
                  </c:pt>
                  <c:pt idx="7">
                    <c:v>0.5837862187533629</c:v>
                  </c:pt>
                  <c:pt idx="8">
                    <c:v>0.57399740058036464</c:v>
                  </c:pt>
                  <c:pt idx="9">
                    <c:v>0.59818773928305446</c:v>
                  </c:pt>
                  <c:pt idx="10">
                    <c:v>0.58258864030250701</c:v>
                  </c:pt>
                  <c:pt idx="11">
                    <c:v>0.55855823473233457</c:v>
                  </c:pt>
                  <c:pt idx="12">
                    <c:v>0.61369037226917045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9050">
                <a:solidFill>
                  <a:srgbClr val="00B0F0"/>
                </a:solidFill>
              </a:ln>
            </c:spPr>
          </c:errBars>
          <c:cat>
            <c:numRef>
              <c:f>[1]Graph!$A$7:$A$22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[1]Chow_males_weights!$C$27:$O$27</c:f>
              <c:numCache>
                <c:formatCode>General</c:formatCode>
                <c:ptCount val="13"/>
                <c:pt idx="0">
                  <c:v>18.616666666666667</c:v>
                </c:pt>
                <c:pt idx="1">
                  <c:v>19.816666666666666</c:v>
                </c:pt>
                <c:pt idx="2">
                  <c:v>20.458333333333332</c:v>
                </c:pt>
                <c:pt idx="3">
                  <c:v>21.333333333333332</c:v>
                </c:pt>
                <c:pt idx="4">
                  <c:v>22.275000000000002</c:v>
                </c:pt>
                <c:pt idx="5">
                  <c:v>23.775000000000002</c:v>
                </c:pt>
                <c:pt idx="6">
                  <c:v>24.666666666666668</c:v>
                </c:pt>
                <c:pt idx="7">
                  <c:v>25.224999999999998</c:v>
                </c:pt>
                <c:pt idx="8">
                  <c:v>25.716666666666669</c:v>
                </c:pt>
                <c:pt idx="9">
                  <c:v>25.908333333333331</c:v>
                </c:pt>
                <c:pt idx="10">
                  <c:v>26.224999999999998</c:v>
                </c:pt>
                <c:pt idx="11">
                  <c:v>26.866666666666671</c:v>
                </c:pt>
                <c:pt idx="12">
                  <c:v>27.241666666666664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D9-4CAF-9FFD-903B3A55B16E}"/>
            </c:ext>
          </c:extLst>
        </c:ser>
        <c:ser>
          <c:idx val="2"/>
          <c:order val="2"/>
          <c:tx>
            <c:v>D1D2 Flox - HFD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[1]HFD_males_weights!$C$20:$O$20</c:f>
                <c:numCache>
                  <c:formatCode>General</c:formatCode>
                  <c:ptCount val="13"/>
                  <c:pt idx="0">
                    <c:v>0.30702877172451881</c:v>
                  </c:pt>
                  <c:pt idx="1">
                    <c:v>0.4289374098715355</c:v>
                  </c:pt>
                  <c:pt idx="2">
                    <c:v>0.49412420519412942</c:v>
                  </c:pt>
                  <c:pt idx="3">
                    <c:v>0.64000496029823783</c:v>
                  </c:pt>
                  <c:pt idx="4">
                    <c:v>0.72839462529505949</c:v>
                  </c:pt>
                  <c:pt idx="5">
                    <c:v>0.89120927298473263</c:v>
                  </c:pt>
                  <c:pt idx="6">
                    <c:v>0.90362585318243449</c:v>
                  </c:pt>
                  <c:pt idx="7">
                    <c:v>0.93395217579202994</c:v>
                  </c:pt>
                  <c:pt idx="8">
                    <c:v>1.0110720383170859</c:v>
                  </c:pt>
                  <c:pt idx="9">
                    <c:v>1.0658091791447502</c:v>
                  </c:pt>
                  <c:pt idx="10">
                    <c:v>1.1359689242340232</c:v>
                  </c:pt>
                  <c:pt idx="11">
                    <c:v>1.191424384294697</c:v>
                  </c:pt>
                  <c:pt idx="12">
                    <c:v>1.2161401339470317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9050"/>
            </c:spPr>
          </c:errBars>
          <c:cat>
            <c:numRef>
              <c:f>[1]Graph!$A$7:$A$22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[1]HFD_males_weights!$C$18:$O$18</c:f>
              <c:numCache>
                <c:formatCode>General</c:formatCode>
                <c:ptCount val="13"/>
                <c:pt idx="0">
                  <c:v>19.739999999999998</c:v>
                </c:pt>
                <c:pt idx="1">
                  <c:v>23.253333333333337</c:v>
                </c:pt>
                <c:pt idx="2">
                  <c:v>25.033333333333335</c:v>
                </c:pt>
                <c:pt idx="3">
                  <c:v>27.346666666666668</c:v>
                </c:pt>
                <c:pt idx="4">
                  <c:v>30.41333333333333</c:v>
                </c:pt>
                <c:pt idx="5">
                  <c:v>33.06666666666667</c:v>
                </c:pt>
                <c:pt idx="6">
                  <c:v>35.766666666666666</c:v>
                </c:pt>
                <c:pt idx="7">
                  <c:v>37.36</c:v>
                </c:pt>
                <c:pt idx="8">
                  <c:v>38.86</c:v>
                </c:pt>
                <c:pt idx="9">
                  <c:v>41.493333333333332</c:v>
                </c:pt>
                <c:pt idx="10">
                  <c:v>42.073333333333338</c:v>
                </c:pt>
                <c:pt idx="11">
                  <c:v>43.333333333333343</c:v>
                </c:pt>
                <c:pt idx="12">
                  <c:v>44.526666666666678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D9-4CAF-9FFD-903B3A55B16E}"/>
            </c:ext>
          </c:extLst>
        </c:ser>
        <c:ser>
          <c:idx val="3"/>
          <c:order val="3"/>
          <c:tx>
            <c:v>AD1D2 KO - HFD</c:v>
          </c:tx>
          <c:spPr>
            <a:ln w="25400">
              <a:solidFill>
                <a:srgbClr val="00B050"/>
              </a:solidFill>
            </a:ln>
          </c:spPr>
          <c:marker>
            <c:symbol val="diamond"/>
            <c:size val="7"/>
            <c:spPr>
              <a:solidFill>
                <a:srgbClr val="00B050"/>
              </a:solidFill>
              <a:ln w="19050">
                <a:solidFill>
                  <a:srgbClr val="00B050"/>
                </a:solidFill>
              </a:ln>
            </c:spPr>
          </c:marker>
          <c:errBars>
            <c:errDir val="y"/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[1]HFD_males_weights!$C$38:$O$38</c:f>
                <c:numCache>
                  <c:formatCode>General</c:formatCode>
                  <c:ptCount val="13"/>
                  <c:pt idx="0">
                    <c:v>0.30168837070041821</c:v>
                  </c:pt>
                  <c:pt idx="1">
                    <c:v>0.28247208037339927</c:v>
                  </c:pt>
                  <c:pt idx="2">
                    <c:v>0.35615227704514885</c:v>
                  </c:pt>
                  <c:pt idx="3">
                    <c:v>0.4284931145378526</c:v>
                  </c:pt>
                  <c:pt idx="4">
                    <c:v>0.44162039290387317</c:v>
                  </c:pt>
                  <c:pt idx="5">
                    <c:v>0.4860792279793652</c:v>
                  </c:pt>
                  <c:pt idx="6">
                    <c:v>0.57048016534110912</c:v>
                  </c:pt>
                  <c:pt idx="7">
                    <c:v>0.5837862187533629</c:v>
                  </c:pt>
                  <c:pt idx="8">
                    <c:v>0.57399740058036464</c:v>
                  </c:pt>
                  <c:pt idx="9">
                    <c:v>0.59818773928305446</c:v>
                  </c:pt>
                  <c:pt idx="10">
                    <c:v>0.58258864030250701</c:v>
                  </c:pt>
                  <c:pt idx="11">
                    <c:v>0.55855823473233457</c:v>
                  </c:pt>
                  <c:pt idx="12">
                    <c:v>0.61369037226917045</c:v>
                  </c:pt>
                </c:numCache>
              </c:numRef>
            </c:minus>
            <c:spPr>
              <a:ln w="19050">
                <a:solidFill>
                  <a:srgbClr val="00B050"/>
                </a:solidFill>
              </a:ln>
            </c:spPr>
          </c:errBars>
          <c:cat>
            <c:numRef>
              <c:f>[1]Graph!$A$7:$A$22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[1]HFD_males_weights!$C$36:$O$36</c:f>
              <c:numCache>
                <c:formatCode>General</c:formatCode>
                <c:ptCount val="13"/>
                <c:pt idx="0">
                  <c:v>19.633333333333333</c:v>
                </c:pt>
                <c:pt idx="1">
                  <c:v>22.24</c:v>
                </c:pt>
                <c:pt idx="2">
                  <c:v>23.353333333333335</c:v>
                </c:pt>
                <c:pt idx="3">
                  <c:v>24.946666666666669</c:v>
                </c:pt>
                <c:pt idx="4">
                  <c:v>26.16</c:v>
                </c:pt>
                <c:pt idx="5">
                  <c:v>28.146666666666668</c:v>
                </c:pt>
                <c:pt idx="6">
                  <c:v>29.680000000000003</c:v>
                </c:pt>
                <c:pt idx="7">
                  <c:v>30.373333333333331</c:v>
                </c:pt>
                <c:pt idx="8">
                  <c:v>30.893333333333331</c:v>
                </c:pt>
                <c:pt idx="9">
                  <c:v>31.580000000000002</c:v>
                </c:pt>
                <c:pt idx="10">
                  <c:v>31.76</c:v>
                </c:pt>
                <c:pt idx="11">
                  <c:v>32.253333333333337</c:v>
                </c:pt>
                <c:pt idx="12">
                  <c:v>32.693333333333335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6D9-4CAF-9FFD-903B3A55B1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40800"/>
        <c:axId val="42054720"/>
      </c:lineChart>
      <c:catAx>
        <c:axId val="6734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Weeks</a:t>
                </a:r>
                <a:r>
                  <a:rPr lang="en-US" baseline="0"/>
                  <a:t> on HFD/Chow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767477766837013"/>
              <c:y val="0.94886798977341646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19050">
            <a:solidFill>
              <a:schemeClr val="tx1">
                <a:lumMod val="85000"/>
                <a:lumOff val="15000"/>
              </a:schemeClr>
            </a:solidFill>
          </a:ln>
        </c:spPr>
        <c:crossAx val="42054720"/>
        <c:crossesAt val="0"/>
        <c:auto val="0"/>
        <c:lblAlgn val="ctr"/>
        <c:lblOffset val="100"/>
        <c:noMultiLvlLbl val="0"/>
      </c:catAx>
      <c:valAx>
        <c:axId val="42054720"/>
        <c:scaling>
          <c:orientation val="minMax"/>
          <c:max val="50"/>
          <c:min val="1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Body</a:t>
                </a:r>
                <a:r>
                  <a:rPr lang="en-US" baseline="0"/>
                  <a:t> weight (G)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5.8320858040893021E-2"/>
              <c:y val="0.34742426792850417"/>
            </c:manualLayout>
          </c:layout>
          <c:overlay val="0"/>
        </c:title>
        <c:numFmt formatCode="0" sourceLinked="0"/>
        <c:majorTickMark val="in"/>
        <c:minorTickMark val="none"/>
        <c:tickLblPos val="nextTo"/>
        <c:spPr>
          <a:ln w="19050">
            <a:solidFill>
              <a:schemeClr val="tx1">
                <a:lumMod val="85000"/>
                <a:lumOff val="15000"/>
              </a:schemeClr>
            </a:solidFill>
          </a:ln>
        </c:spPr>
        <c:crossAx val="673408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2933048120753797"/>
          <c:y val="0.63107674920916579"/>
          <c:w val="0.47709231724781315"/>
          <c:h val="0.19719469921493665"/>
        </c:manualLayout>
      </c:layout>
      <c:overlay val="0"/>
      <c:txPr>
        <a:bodyPr/>
        <a:lstStyle/>
        <a:p>
          <a:pPr>
            <a:defRPr sz="1100"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27016838944515"/>
          <c:y val="0.14335446786491357"/>
          <c:w val="0.6202409196344526"/>
          <c:h val="0.62149113544714951"/>
        </c:manualLayout>
      </c:layout>
      <c:lineChart>
        <c:grouping val="standard"/>
        <c:varyColors val="0"/>
        <c:ser>
          <c:idx val="2"/>
          <c:order val="0"/>
          <c:tx>
            <c:v>D1D2 Flox - HFD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[2]HFD_females_weights!$C$16:$O$16</c:f>
                <c:numCache>
                  <c:formatCode>General</c:formatCode>
                  <c:ptCount val="13"/>
                  <c:pt idx="0">
                    <c:v>0.20476150206343163</c:v>
                  </c:pt>
                  <c:pt idx="1">
                    <c:v>0.28386936816398167</c:v>
                  </c:pt>
                  <c:pt idx="2">
                    <c:v>0.35810951431430055</c:v>
                  </c:pt>
                  <c:pt idx="3">
                    <c:v>0.48782759001081277</c:v>
                  </c:pt>
                  <c:pt idx="4">
                    <c:v>0.60326385000866145</c:v>
                  </c:pt>
                  <c:pt idx="5">
                    <c:v>0.84769920336987958</c:v>
                  </c:pt>
                  <c:pt idx="6">
                    <c:v>1.2046626586775835</c:v>
                  </c:pt>
                  <c:pt idx="7">
                    <c:v>1.2787399100582402</c:v>
                  </c:pt>
                  <c:pt idx="8">
                    <c:v>1.2759215326875539</c:v>
                  </c:pt>
                  <c:pt idx="9">
                    <c:v>1.5412588322143712</c:v>
                  </c:pt>
                  <c:pt idx="10">
                    <c:v>1.5687709916499619</c:v>
                  </c:pt>
                  <c:pt idx="11">
                    <c:v>1.6089070259594973</c:v>
                  </c:pt>
                  <c:pt idx="12">
                    <c:v>1.6094907909213358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9050"/>
            </c:spPr>
          </c:errBars>
          <c:cat>
            <c:numRef>
              <c:f>[1]Graph!$A$7:$A$22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[2]HFD_females_weights!$C$14:$O$14</c:f>
              <c:numCache>
                <c:formatCode>General</c:formatCode>
                <c:ptCount val="13"/>
                <c:pt idx="0">
                  <c:v>18.40909090909091</c:v>
                </c:pt>
                <c:pt idx="1">
                  <c:v>20.345454545454547</c:v>
                </c:pt>
                <c:pt idx="2">
                  <c:v>21.581818181818178</c:v>
                </c:pt>
                <c:pt idx="3">
                  <c:v>23.218181818181815</c:v>
                </c:pt>
                <c:pt idx="4">
                  <c:v>24.59090909090909</c:v>
                </c:pt>
                <c:pt idx="5">
                  <c:v>27.309090909090912</c:v>
                </c:pt>
                <c:pt idx="6">
                  <c:v>29.672727272727265</c:v>
                </c:pt>
                <c:pt idx="7">
                  <c:v>30.381818181818179</c:v>
                </c:pt>
                <c:pt idx="8">
                  <c:v>31.781818181818185</c:v>
                </c:pt>
                <c:pt idx="9">
                  <c:v>33.427272727272729</c:v>
                </c:pt>
                <c:pt idx="10">
                  <c:v>34.581818181818186</c:v>
                </c:pt>
                <c:pt idx="11">
                  <c:v>36.445454545454545</c:v>
                </c:pt>
                <c:pt idx="12">
                  <c:v>37.690909090909095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F9-4043-A8EF-A10E87ED40F6}"/>
            </c:ext>
          </c:extLst>
        </c:ser>
        <c:ser>
          <c:idx val="3"/>
          <c:order val="1"/>
          <c:tx>
            <c:v>AD1D2 KO - HFD</c:v>
          </c:tx>
          <c:spPr>
            <a:ln w="25400">
              <a:solidFill>
                <a:srgbClr val="00B050"/>
              </a:solidFill>
            </a:ln>
          </c:spPr>
          <c:marker>
            <c:symbol val="diamond"/>
            <c:size val="7"/>
            <c:spPr>
              <a:solidFill>
                <a:srgbClr val="00B050"/>
              </a:solidFill>
              <a:ln w="19050">
                <a:solidFill>
                  <a:srgbClr val="00B050"/>
                </a:solidFill>
              </a:ln>
            </c:spPr>
          </c:marker>
          <c:errBars>
            <c:errDir val="y"/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[2]HFD_females_weights!$C$30:$O$30</c:f>
                <c:numCache>
                  <c:formatCode>General</c:formatCode>
                  <c:ptCount val="13"/>
                  <c:pt idx="0">
                    <c:v>0.25733678754158368</c:v>
                  </c:pt>
                  <c:pt idx="1">
                    <c:v>0.29919645472250916</c:v>
                  </c:pt>
                  <c:pt idx="2">
                    <c:v>0.34038105008836672</c:v>
                  </c:pt>
                  <c:pt idx="3">
                    <c:v>0.29191576664307606</c:v>
                  </c:pt>
                  <c:pt idx="4">
                    <c:v>0.38196373688649593</c:v>
                  </c:pt>
                  <c:pt idx="5">
                    <c:v>0.37728071875029706</c:v>
                  </c:pt>
                  <c:pt idx="6">
                    <c:v>0.5611892134862656</c:v>
                  </c:pt>
                  <c:pt idx="7">
                    <c:v>0.39380386168939652</c:v>
                  </c:pt>
                  <c:pt idx="8">
                    <c:v>0.38666666666666666</c:v>
                  </c:pt>
                  <c:pt idx="9">
                    <c:v>0.47429479815359094</c:v>
                  </c:pt>
                  <c:pt idx="10">
                    <c:v>0.41676887635270515</c:v>
                  </c:pt>
                  <c:pt idx="11">
                    <c:v>0.34884996244273314</c:v>
                  </c:pt>
                  <c:pt idx="12">
                    <c:v>0.49963690519920267</c:v>
                  </c:pt>
                </c:numCache>
              </c:numRef>
            </c:minus>
            <c:spPr>
              <a:ln w="19050">
                <a:solidFill>
                  <a:srgbClr val="00B050"/>
                </a:solidFill>
              </a:ln>
            </c:spPr>
          </c:errBars>
          <c:cat>
            <c:numRef>
              <c:f>[1]Graph!$A$7:$A$22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[2]HFD_females_weights!$C$28:$O$28</c:f>
              <c:numCache>
                <c:formatCode>General</c:formatCode>
                <c:ptCount val="13"/>
                <c:pt idx="0">
                  <c:v>18.000000000000004</c:v>
                </c:pt>
                <c:pt idx="1">
                  <c:v>19.25</c:v>
                </c:pt>
                <c:pt idx="2">
                  <c:v>20.630000000000003</c:v>
                </c:pt>
                <c:pt idx="3">
                  <c:v>21.56</c:v>
                </c:pt>
                <c:pt idx="4">
                  <c:v>22.719999999999995</c:v>
                </c:pt>
                <c:pt idx="5">
                  <c:v>23.88</c:v>
                </c:pt>
                <c:pt idx="6">
                  <c:v>25.679999999999996</c:v>
                </c:pt>
                <c:pt idx="7">
                  <c:v>25.919999999999998</c:v>
                </c:pt>
                <c:pt idx="8">
                  <c:v>25.939999999999998</c:v>
                </c:pt>
                <c:pt idx="9">
                  <c:v>26.809999999999995</c:v>
                </c:pt>
                <c:pt idx="10">
                  <c:v>26.890000000000004</c:v>
                </c:pt>
                <c:pt idx="11">
                  <c:v>27.809999999999995</c:v>
                </c:pt>
                <c:pt idx="12">
                  <c:v>28.429999999999996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F9-4043-A8EF-A10E87ED40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40800"/>
        <c:axId val="42054720"/>
      </c:lineChart>
      <c:catAx>
        <c:axId val="6734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Weeks</a:t>
                </a:r>
                <a:r>
                  <a:rPr lang="en-US" baseline="0"/>
                  <a:t> on HFD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4667331303447496"/>
              <c:y val="0.82789895515934075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19050">
            <a:solidFill>
              <a:schemeClr val="tx1">
                <a:lumMod val="85000"/>
                <a:lumOff val="15000"/>
              </a:schemeClr>
            </a:solidFill>
          </a:ln>
        </c:spPr>
        <c:crossAx val="42054720"/>
        <c:crossesAt val="0"/>
        <c:auto val="0"/>
        <c:lblAlgn val="ctr"/>
        <c:lblOffset val="100"/>
        <c:noMultiLvlLbl val="0"/>
      </c:catAx>
      <c:valAx>
        <c:axId val="42054720"/>
        <c:scaling>
          <c:orientation val="minMax"/>
          <c:max val="40"/>
          <c:min val="1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Body</a:t>
                </a:r>
                <a:r>
                  <a:rPr lang="en-US" baseline="0"/>
                  <a:t> weight (G)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5.8320858040893021E-2"/>
              <c:y val="0.34742426792850417"/>
            </c:manualLayout>
          </c:layout>
          <c:overlay val="0"/>
        </c:title>
        <c:numFmt formatCode="0" sourceLinked="0"/>
        <c:majorTickMark val="in"/>
        <c:minorTickMark val="none"/>
        <c:tickLblPos val="nextTo"/>
        <c:spPr>
          <a:ln w="19050">
            <a:solidFill>
              <a:schemeClr val="tx1">
                <a:lumMod val="85000"/>
                <a:lumOff val="15000"/>
              </a:schemeClr>
            </a:solidFill>
          </a:ln>
        </c:spPr>
        <c:crossAx val="673408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3785527814062402"/>
          <c:y val="0.14821130117356021"/>
          <c:w val="0.39728805504250236"/>
          <c:h val="0.11032674359885537"/>
        </c:manualLayout>
      </c:layout>
      <c:overlay val="0"/>
      <c:txPr>
        <a:bodyPr/>
        <a:lstStyle/>
        <a:p>
          <a:pPr>
            <a:defRPr sz="1100"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85000"/>
                <a:lumOff val="15000"/>
              </a:schemeClr>
            </a:solidFill>
            <a:ln w="19050">
              <a:solidFill>
                <a:schemeClr val="tx1">
                  <a:lumMod val="85000"/>
                  <a:lumOff val="15000"/>
                </a:schemeClr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tx1">
                    <a:lumMod val="85000"/>
                    <a:lumOff val="1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1DF-4A18-81D8-FCF14487DFAF}"/>
              </c:ext>
            </c:extLst>
          </c:dPt>
          <c:errBars>
            <c:errBarType val="plus"/>
            <c:errValType val="cust"/>
            <c:noEndCap val="0"/>
            <c:plus>
              <c:numRef>
                <c:f>([4]Sheet1!$C$14,[4]Sheet1!$C$29)</c:f>
                <c:numCache>
                  <c:formatCode>General</c:formatCode>
                  <c:ptCount val="2"/>
                  <c:pt idx="0">
                    <c:v>3.1780671973876058</c:v>
                  </c:pt>
                  <c:pt idx="1">
                    <c:v>2.6213016274786511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cat>
            <c:strRef>
              <c:f>([3]DEXA!$C$8,[3]DEXA!$C$13)</c:f>
              <c:strCache>
                <c:ptCount val="2"/>
                <c:pt idx="0">
                  <c:v>D1D2 Flox</c:v>
                </c:pt>
                <c:pt idx="1">
                  <c:v>AD1D2 KO</c:v>
                </c:pt>
              </c:strCache>
            </c:strRef>
          </c:cat>
          <c:val>
            <c:numRef>
              <c:f>([4]Sheet1!$C$13,[4]Sheet1!$C$28)</c:f>
              <c:numCache>
                <c:formatCode>General</c:formatCode>
                <c:ptCount val="2"/>
                <c:pt idx="0">
                  <c:v>43.86999999999999</c:v>
                </c:pt>
                <c:pt idx="1">
                  <c:v>32.269999999999996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DF-4A18-81D8-FCF14487DF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axId val="182282016"/>
        <c:axId val="174983776"/>
      </c:barChart>
      <c:catAx>
        <c:axId val="18228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983776"/>
        <c:crosses val="autoZero"/>
        <c:auto val="1"/>
        <c:lblAlgn val="ctr"/>
        <c:lblOffset val="100"/>
        <c:noMultiLvlLbl val="0"/>
      </c:catAx>
      <c:valAx>
        <c:axId val="174983776"/>
        <c:scaling>
          <c:orientation val="minMax"/>
          <c:min val="10"/>
        </c:scaling>
        <c:delete val="0"/>
        <c:axPos val="l"/>
        <c:numFmt formatCode="0" sourceLinked="0"/>
        <c:majorTickMark val="in"/>
        <c:minorTickMark val="none"/>
        <c:tickLblPos val="nextTo"/>
        <c:spPr>
          <a:noFill/>
          <a:ln w="19050">
            <a:solidFill>
              <a:schemeClr val="tx1">
                <a:lumMod val="75000"/>
                <a:lumOff val="2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2282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>
              <a:lumMod val="85000"/>
              <a:lumOff val="15000"/>
            </a:scheme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85000"/>
                <a:lumOff val="15000"/>
              </a:schemeClr>
            </a:solidFill>
            <a:ln w="19050">
              <a:solidFill>
                <a:schemeClr val="tx1">
                  <a:lumMod val="85000"/>
                  <a:lumOff val="15000"/>
                </a:schemeClr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tx1">
                    <a:lumMod val="85000"/>
                    <a:lumOff val="1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7AD-44DF-A018-EDDEBC3EE0DF}"/>
              </c:ext>
            </c:extLst>
          </c:dPt>
          <c:errBars>
            <c:errBarType val="plus"/>
            <c:errValType val="cust"/>
            <c:noEndCap val="0"/>
            <c:plus>
              <c:numRef>
                <c:f>([4]Sheet1!$D$14,[4]Sheet1!$D$29)</c:f>
                <c:numCache>
                  <c:formatCode>General</c:formatCode>
                  <c:ptCount val="2"/>
                  <c:pt idx="0">
                    <c:v>2.1741154012098285</c:v>
                  </c:pt>
                  <c:pt idx="1">
                    <c:v>1.7971891633572934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([3]DEXA!$C$8,[3]DEXA!$C$13)</c:f>
              <c:strCache>
                <c:ptCount val="2"/>
                <c:pt idx="0">
                  <c:v>D1D2 Flox</c:v>
                </c:pt>
                <c:pt idx="1">
                  <c:v>AD1D2 KO</c:v>
                </c:pt>
              </c:strCache>
            </c:strRef>
          </c:cat>
          <c:val>
            <c:numRef>
              <c:f>([4]Sheet1!$D$13,[4]Sheet1!$D$28)</c:f>
              <c:numCache>
                <c:formatCode>General</c:formatCode>
                <c:ptCount val="2"/>
                <c:pt idx="0">
                  <c:v>23.03</c:v>
                </c:pt>
                <c:pt idx="1">
                  <c:v>21.51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AD-44DF-A018-EDDEBC3EE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axId val="182282016"/>
        <c:axId val="174983776"/>
      </c:barChart>
      <c:catAx>
        <c:axId val="18228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983776"/>
        <c:crosses val="autoZero"/>
        <c:auto val="1"/>
        <c:lblAlgn val="ctr"/>
        <c:lblOffset val="100"/>
        <c:noMultiLvlLbl val="0"/>
      </c:catAx>
      <c:valAx>
        <c:axId val="174983776"/>
        <c:scaling>
          <c:orientation val="minMax"/>
          <c:min val="0"/>
        </c:scaling>
        <c:delete val="0"/>
        <c:axPos val="l"/>
        <c:numFmt formatCode="0" sourceLinked="0"/>
        <c:majorTickMark val="in"/>
        <c:minorTickMark val="none"/>
        <c:tickLblPos val="nextTo"/>
        <c:spPr>
          <a:noFill/>
          <a:ln w="19050">
            <a:solidFill>
              <a:schemeClr val="tx1">
                <a:lumMod val="75000"/>
                <a:lumOff val="2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2282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>
              <a:lumMod val="85000"/>
              <a:lumOff val="15000"/>
            </a:scheme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85000"/>
                <a:lumOff val="15000"/>
              </a:schemeClr>
            </a:solidFill>
            <a:ln w="19050">
              <a:solidFill>
                <a:schemeClr val="tx1">
                  <a:lumMod val="85000"/>
                  <a:lumOff val="15000"/>
                </a:schemeClr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tx1">
                    <a:lumMod val="85000"/>
                    <a:lumOff val="1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247-4AD4-B781-25D4D5DBE44E}"/>
              </c:ext>
            </c:extLst>
          </c:dPt>
          <c:errBars>
            <c:errBarType val="plus"/>
            <c:errValType val="cust"/>
            <c:noEndCap val="0"/>
            <c:plus>
              <c:numRef>
                <c:f>([4]Sheet1!$E$14,[4]Sheet1!$E$29)</c:f>
                <c:numCache>
                  <c:formatCode>General</c:formatCode>
                  <c:ptCount val="2"/>
                  <c:pt idx="0">
                    <c:v>2.2678673290609828</c:v>
                  </c:pt>
                  <c:pt idx="1">
                    <c:v>0.59665735560705002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cat>
            <c:strRef>
              <c:f>([3]DEXA!$C$8,[3]DEXA!$C$13)</c:f>
              <c:strCache>
                <c:ptCount val="2"/>
                <c:pt idx="0">
                  <c:v>D1D2 Flox</c:v>
                </c:pt>
                <c:pt idx="1">
                  <c:v>AD1D2 KO</c:v>
                </c:pt>
              </c:strCache>
            </c:strRef>
          </c:cat>
          <c:val>
            <c:numRef>
              <c:f>([4]Sheet1!$E$13,[4]Sheet1!$E$28)</c:f>
              <c:numCache>
                <c:formatCode>General</c:formatCode>
                <c:ptCount val="2"/>
                <c:pt idx="0">
                  <c:v>15.11</c:v>
                </c:pt>
                <c:pt idx="1">
                  <c:v>4.9400000000000004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47-4AD4-B781-25D4D5DBE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axId val="182282016"/>
        <c:axId val="174983776"/>
      </c:barChart>
      <c:catAx>
        <c:axId val="18228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983776"/>
        <c:crosses val="autoZero"/>
        <c:auto val="1"/>
        <c:lblAlgn val="ctr"/>
        <c:lblOffset val="100"/>
        <c:noMultiLvlLbl val="0"/>
      </c:catAx>
      <c:valAx>
        <c:axId val="174983776"/>
        <c:scaling>
          <c:orientation val="minMax"/>
          <c:min val="0"/>
        </c:scaling>
        <c:delete val="0"/>
        <c:axPos val="l"/>
        <c:numFmt formatCode="0" sourceLinked="0"/>
        <c:majorTickMark val="in"/>
        <c:minorTickMark val="none"/>
        <c:tickLblPos val="nextTo"/>
        <c:spPr>
          <a:noFill/>
          <a:ln w="19050">
            <a:solidFill>
              <a:schemeClr val="tx1">
                <a:lumMod val="75000"/>
                <a:lumOff val="2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2282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>
              <a:lumMod val="85000"/>
              <a:lumOff val="15000"/>
            </a:scheme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85000"/>
                <a:lumOff val="15000"/>
              </a:schemeClr>
            </a:solidFill>
            <a:ln w="19050">
              <a:solidFill>
                <a:schemeClr val="tx1">
                  <a:lumMod val="85000"/>
                  <a:lumOff val="15000"/>
                </a:schemeClr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tx1">
                    <a:lumMod val="85000"/>
                    <a:lumOff val="1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F65-46A3-B4D4-323187530093}"/>
              </c:ext>
            </c:extLst>
          </c:dPt>
          <c:errBars>
            <c:errBarType val="plus"/>
            <c:errValType val="cust"/>
            <c:noEndCap val="0"/>
            <c:plus>
              <c:numRef>
                <c:f>([4]Sheet1!$F$14,[4]Sheet1!$F$29)</c:f>
                <c:numCache>
                  <c:formatCode>General</c:formatCode>
                  <c:ptCount val="2"/>
                  <c:pt idx="0">
                    <c:v>3.9463766785355001</c:v>
                  </c:pt>
                  <c:pt idx="1">
                    <c:v>1.8172017560585345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cat>
            <c:strRef>
              <c:f>([3]DEXA!$C$8,[3]DEXA!$C$13)</c:f>
              <c:strCache>
                <c:ptCount val="2"/>
                <c:pt idx="0">
                  <c:v>D1D2 Flox</c:v>
                </c:pt>
                <c:pt idx="1">
                  <c:v>AD1D2 KO</c:v>
                </c:pt>
              </c:strCache>
            </c:strRef>
          </c:cat>
          <c:val>
            <c:numRef>
              <c:f>([4]Sheet1!$F$13,[4]Sheet1!$F$28)</c:f>
              <c:numCache>
                <c:formatCode>General</c:formatCode>
                <c:ptCount val="2"/>
                <c:pt idx="0">
                  <c:v>39.549999999999997</c:v>
                </c:pt>
                <c:pt idx="1">
                  <c:v>18.7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65-46A3-B4D4-323187530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axId val="182282016"/>
        <c:axId val="174983776"/>
      </c:barChart>
      <c:catAx>
        <c:axId val="18228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983776"/>
        <c:crosses val="autoZero"/>
        <c:auto val="1"/>
        <c:lblAlgn val="ctr"/>
        <c:lblOffset val="100"/>
        <c:noMultiLvlLbl val="0"/>
      </c:catAx>
      <c:valAx>
        <c:axId val="174983776"/>
        <c:scaling>
          <c:orientation val="minMax"/>
          <c:min val="0"/>
        </c:scaling>
        <c:delete val="0"/>
        <c:axPos val="l"/>
        <c:numFmt formatCode="0" sourceLinked="0"/>
        <c:majorTickMark val="in"/>
        <c:minorTickMark val="none"/>
        <c:tickLblPos val="nextTo"/>
        <c:spPr>
          <a:noFill/>
          <a:ln w="19050">
            <a:solidFill>
              <a:schemeClr val="tx1">
                <a:lumMod val="75000"/>
                <a:lumOff val="2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2282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>
              <a:lumMod val="85000"/>
              <a:lumOff val="15000"/>
            </a:scheme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GTT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9403693579923206"/>
          <c:y val="6.4571467471465194E-2"/>
          <c:w val="0.65045347540297638"/>
          <c:h val="0.73002216221531391"/>
        </c:manualLayout>
      </c:layout>
      <c:lineChart>
        <c:grouping val="standard"/>
        <c:varyColors val="0"/>
        <c:ser>
          <c:idx val="0"/>
          <c:order val="0"/>
          <c:tx>
            <c:v>D1D2 flox</c:v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 w="25400"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[5]GTT!$G$15:$K$15</c:f>
                <c:numCache>
                  <c:formatCode>General</c:formatCode>
                  <c:ptCount val="5"/>
                  <c:pt idx="0">
                    <c:v>2.5097587312108089</c:v>
                  </c:pt>
                  <c:pt idx="1">
                    <c:v>12.140885927769526</c:v>
                  </c:pt>
                  <c:pt idx="2">
                    <c:v>16.585133905599516</c:v>
                  </c:pt>
                  <c:pt idx="3">
                    <c:v>10.564931508428131</c:v>
                  </c:pt>
                  <c:pt idx="4">
                    <c:v>5.2026702545690675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9050">
                <a:solidFill>
                  <a:schemeClr val="tx1">
                    <a:lumMod val="85000"/>
                    <a:lumOff val="15000"/>
                  </a:schemeClr>
                </a:solidFill>
              </a:ln>
            </c:spPr>
          </c:errBars>
          <c:cat>
            <c:numRef>
              <c:f>[5]GTT!$X$3:$X$7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</c:numCache>
            </c:numRef>
          </c:cat>
          <c:val>
            <c:numRef>
              <c:f>[5]GTT!$G$13:$K$13</c:f>
              <c:numCache>
                <c:formatCode>General</c:formatCode>
                <c:ptCount val="5"/>
                <c:pt idx="0">
                  <c:v>168.9</c:v>
                </c:pt>
                <c:pt idx="1">
                  <c:v>342.7</c:v>
                </c:pt>
                <c:pt idx="2">
                  <c:v>345</c:v>
                </c:pt>
                <c:pt idx="3">
                  <c:v>269.8</c:v>
                </c:pt>
                <c:pt idx="4">
                  <c:v>193.7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F5-4FD2-87FE-2952DE6D2262}"/>
            </c:ext>
          </c:extLst>
        </c:ser>
        <c:ser>
          <c:idx val="1"/>
          <c:order val="1"/>
          <c:tx>
            <c:v>AD1D21 KO</c:v>
          </c:tx>
          <c:spPr>
            <a:ln>
              <a:solidFill>
                <a:srgbClr val="00B050"/>
              </a:solidFill>
            </a:ln>
          </c:spPr>
          <c:marker>
            <c:symbol val="diamond"/>
            <c:size val="7"/>
            <c:spPr>
              <a:solidFill>
                <a:srgbClr val="00B050"/>
              </a:solidFill>
              <a:ln w="25400">
                <a:solidFill>
                  <a:srgbClr val="00B050"/>
                </a:solidFill>
              </a:ln>
            </c:spPr>
          </c:marker>
          <c:errBars>
            <c:errDir val="y"/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[5]GTT!$G$29:$K$29</c:f>
                <c:numCache>
                  <c:formatCode>General</c:formatCode>
                  <c:ptCount val="5"/>
                  <c:pt idx="0">
                    <c:v>5.5437652667959645</c:v>
                  </c:pt>
                  <c:pt idx="1">
                    <c:v>8.954452647829596</c:v>
                  </c:pt>
                  <c:pt idx="2">
                    <c:v>8.5216065256369067</c:v>
                  </c:pt>
                  <c:pt idx="3">
                    <c:v>6.9305282787261229</c:v>
                  </c:pt>
                  <c:pt idx="4">
                    <c:v>3.0338827341287344</c:v>
                  </c:pt>
                </c:numCache>
              </c:numRef>
            </c:minus>
            <c:spPr>
              <a:ln w="19050">
                <a:solidFill>
                  <a:srgbClr val="00B050"/>
                </a:solidFill>
              </a:ln>
            </c:spPr>
          </c:errBars>
          <c:cat>
            <c:numRef>
              <c:f>[5]GTT!$X$3:$X$7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</c:numCache>
            </c:numRef>
          </c:cat>
          <c:val>
            <c:numRef>
              <c:f>[5]GTT!$G$27:$K$27</c:f>
              <c:numCache>
                <c:formatCode>General</c:formatCode>
                <c:ptCount val="5"/>
                <c:pt idx="0">
                  <c:v>139</c:v>
                </c:pt>
                <c:pt idx="1">
                  <c:v>231.4</c:v>
                </c:pt>
                <c:pt idx="2">
                  <c:v>207.2</c:v>
                </c:pt>
                <c:pt idx="3">
                  <c:v>186.1</c:v>
                </c:pt>
                <c:pt idx="4">
                  <c:v>142.4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F5-4FD2-87FE-2952DE6D22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95616"/>
        <c:axId val="1"/>
      </c:lineChart>
      <c:catAx>
        <c:axId val="21779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 (minutes)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 w="19050">
            <a:solidFill>
              <a:schemeClr val="tx1">
                <a:lumMod val="75000"/>
                <a:lumOff val="25000"/>
              </a:schemeClr>
            </a:solidFill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Glucose (mg/dl)</a:t>
                </a:r>
              </a:p>
            </c:rich>
          </c:tx>
          <c:overlay val="0"/>
        </c:title>
        <c:numFmt formatCode="0" sourceLinked="0"/>
        <c:majorTickMark val="in"/>
        <c:minorTickMark val="none"/>
        <c:tickLblPos val="nextTo"/>
        <c:spPr>
          <a:ln w="19050">
            <a:solidFill>
              <a:schemeClr val="tx1">
                <a:lumMod val="75000"/>
                <a:lumOff val="25000"/>
              </a:schemeClr>
            </a:solidFill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17795616"/>
        <c:crosses val="autoZero"/>
        <c:crossBetween val="midCat"/>
        <c:majorUnit val="100"/>
      </c:valAx>
    </c:plotArea>
    <c:legend>
      <c:legendPos val="r"/>
      <c:layout>
        <c:manualLayout>
          <c:xMode val="edge"/>
          <c:yMode val="edge"/>
          <c:x val="0.2460951231441314"/>
          <c:y val="0.56306509040130426"/>
          <c:w val="0.31203343657872151"/>
          <c:h val="0.1470594170157699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1" i="0" u="none" strike="noStrike" baseline="0">
          <a:solidFill>
            <a:schemeClr val="tx1">
              <a:lumMod val="75000"/>
              <a:lumOff val="25000"/>
            </a:schemeClr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ITT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9403693579923206"/>
          <c:y val="6.4571467471465194E-2"/>
          <c:w val="0.65045347540297638"/>
          <c:h val="0.73002216221531391"/>
        </c:manualLayout>
      </c:layout>
      <c:lineChart>
        <c:grouping val="standard"/>
        <c:varyColors val="0"/>
        <c:ser>
          <c:idx val="0"/>
          <c:order val="0"/>
          <c:tx>
            <c:v>D1D2 flox</c:v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 w="25400"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[7]Sheet1!$H$14:$M$14</c:f>
                <c:numCache>
                  <c:formatCode>General</c:formatCode>
                  <c:ptCount val="6"/>
                  <c:pt idx="0">
                    <c:v>10.403525043625038</c:v>
                  </c:pt>
                  <c:pt idx="1">
                    <c:v>10.422198531126828</c:v>
                  </c:pt>
                  <c:pt idx="2">
                    <c:v>8.042249547096743</c:v>
                  </c:pt>
                  <c:pt idx="3">
                    <c:v>14.183323540928855</c:v>
                  </c:pt>
                  <c:pt idx="4">
                    <c:v>9.0215790684829056</c:v>
                  </c:pt>
                  <c:pt idx="5">
                    <c:v>7.0718534424230759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9050">
                <a:solidFill>
                  <a:schemeClr val="tx1">
                    <a:lumMod val="85000"/>
                    <a:lumOff val="15000"/>
                  </a:schemeClr>
                </a:solidFill>
              </a:ln>
            </c:spPr>
          </c:errBars>
          <c:cat>
            <c:numRef>
              <c:f>'[6]1 st time'!$Y$3:$Y$8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180</c:v>
                </c:pt>
              </c:numCache>
            </c:numRef>
          </c:cat>
          <c:val>
            <c:numRef>
              <c:f>[7]Sheet1!$H$13:$M$13</c:f>
              <c:numCache>
                <c:formatCode>General</c:formatCode>
                <c:ptCount val="6"/>
                <c:pt idx="0">
                  <c:v>188.3</c:v>
                </c:pt>
                <c:pt idx="1">
                  <c:v>146.19999999999999</c:v>
                </c:pt>
                <c:pt idx="2">
                  <c:v>125.3</c:v>
                </c:pt>
                <c:pt idx="3">
                  <c:v>108.5</c:v>
                </c:pt>
                <c:pt idx="4">
                  <c:v>127.5</c:v>
                </c:pt>
                <c:pt idx="5">
                  <c:v>140.69999999999999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CF-4E69-A174-4B43027737AB}"/>
            </c:ext>
          </c:extLst>
        </c:ser>
        <c:ser>
          <c:idx val="1"/>
          <c:order val="1"/>
          <c:tx>
            <c:v>AD1D21 KO</c:v>
          </c:tx>
          <c:spPr>
            <a:ln>
              <a:solidFill>
                <a:srgbClr val="00B050"/>
              </a:solidFill>
            </a:ln>
          </c:spPr>
          <c:marker>
            <c:symbol val="diamond"/>
            <c:size val="7"/>
            <c:spPr>
              <a:solidFill>
                <a:srgbClr val="00B050"/>
              </a:solidFill>
              <a:ln w="25400">
                <a:solidFill>
                  <a:srgbClr val="00B050"/>
                </a:solidFill>
              </a:ln>
            </c:spPr>
          </c:marker>
          <c:errBars>
            <c:errDir val="y"/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[7]Sheet1!$H$29:$M$29</c:f>
                <c:numCache>
                  <c:formatCode>General</c:formatCode>
                  <c:ptCount val="6"/>
                  <c:pt idx="0">
                    <c:v>14.057026712644463</c:v>
                  </c:pt>
                  <c:pt idx="1">
                    <c:v>11.701851705321397</c:v>
                  </c:pt>
                  <c:pt idx="2">
                    <c:v>11.604596790352806</c:v>
                  </c:pt>
                  <c:pt idx="3">
                    <c:v>12.470409420348306</c:v>
                  </c:pt>
                  <c:pt idx="4">
                    <c:v>12.096372275282436</c:v>
                  </c:pt>
                  <c:pt idx="5">
                    <c:v>13.140268896284683</c:v>
                  </c:pt>
                </c:numCache>
              </c:numRef>
            </c:minus>
            <c:spPr>
              <a:ln w="19050">
                <a:solidFill>
                  <a:srgbClr val="00B050"/>
                </a:solidFill>
              </a:ln>
            </c:spPr>
          </c:errBars>
          <c:cat>
            <c:numRef>
              <c:f>'[6]1 st time'!$Y$3:$Y$8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180</c:v>
                </c:pt>
              </c:numCache>
            </c:numRef>
          </c:cat>
          <c:val>
            <c:numRef>
              <c:f>[7]Sheet1!$H$28:$M$28</c:f>
              <c:numCache>
                <c:formatCode>General</c:formatCode>
                <c:ptCount val="6"/>
                <c:pt idx="0">
                  <c:v>156.6</c:v>
                </c:pt>
                <c:pt idx="1">
                  <c:v>135.6</c:v>
                </c:pt>
                <c:pt idx="2">
                  <c:v>110</c:v>
                </c:pt>
                <c:pt idx="3">
                  <c:v>87.2</c:v>
                </c:pt>
                <c:pt idx="4">
                  <c:v>107.1</c:v>
                </c:pt>
                <c:pt idx="5">
                  <c:v>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CF-4E69-A174-4B43027737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95616"/>
        <c:axId val="1"/>
      </c:lineChart>
      <c:catAx>
        <c:axId val="21779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 (minutes)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 w="19050">
            <a:solidFill>
              <a:schemeClr val="tx1">
                <a:lumMod val="75000"/>
                <a:lumOff val="25000"/>
              </a:schemeClr>
            </a:solidFill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Glucose (mg/dl)</a:t>
                </a:r>
              </a:p>
            </c:rich>
          </c:tx>
          <c:overlay val="0"/>
        </c:title>
        <c:numFmt formatCode="0" sourceLinked="0"/>
        <c:majorTickMark val="in"/>
        <c:minorTickMark val="none"/>
        <c:tickLblPos val="nextTo"/>
        <c:spPr>
          <a:ln w="19050">
            <a:solidFill>
              <a:schemeClr val="tx1">
                <a:lumMod val="75000"/>
                <a:lumOff val="25000"/>
              </a:schemeClr>
            </a:solidFill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17795616"/>
        <c:crosses val="autoZero"/>
        <c:crossBetween val="midCat"/>
        <c:majorUnit val="50"/>
      </c:valAx>
    </c:plotArea>
    <c:legend>
      <c:legendPos val="r"/>
      <c:layout>
        <c:manualLayout>
          <c:xMode val="edge"/>
          <c:yMode val="edge"/>
          <c:x val="0.2460951231441314"/>
          <c:y val="0.54665471431455681"/>
          <c:w val="0.27152747119999127"/>
          <c:h val="0.16346973551383001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1" i="0" u="none" strike="noStrike" baseline="0">
          <a:solidFill>
            <a:schemeClr val="tx1">
              <a:lumMod val="75000"/>
              <a:lumOff val="25000"/>
            </a:schemeClr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281940</xdr:colOff>
      <xdr:row>2</xdr:row>
      <xdr:rowOff>129540</xdr:rowOff>
    </xdr:from>
    <xdr:to>
      <xdr:col>21</xdr:col>
      <xdr:colOff>232409</xdr:colOff>
      <xdr:row>22</xdr:row>
      <xdr:rowOff>121920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8AE15A9-C6CF-4B56-B6A5-487CC74D67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45720</xdr:colOff>
      <xdr:row>1</xdr:row>
      <xdr:rowOff>175260</xdr:rowOff>
    </xdr:from>
    <xdr:to>
      <xdr:col>23</xdr:col>
      <xdr:colOff>55246</xdr:colOff>
      <xdr:row>27</xdr:row>
      <xdr:rowOff>137159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506D33-9B43-4D5F-9BD9-A0E8DAB3E8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381000</xdr:colOff>
      <xdr:row>3</xdr:row>
      <xdr:rowOff>0</xdr:rowOff>
    </xdr:from>
    <xdr:to>
      <xdr:col>8</xdr:col>
      <xdr:colOff>600074</xdr:colOff>
      <xdr:row>13</xdr:row>
      <xdr:rowOff>23813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012E18-0B80-4D9A-B34E-5AA57DB3DC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238125</xdr:colOff>
      <xdr:row>3</xdr:row>
      <xdr:rowOff>28575</xdr:rowOff>
    </xdr:from>
    <xdr:to>
      <xdr:col>11</xdr:col>
      <xdr:colOff>457199</xdr:colOff>
      <xdr:row>13</xdr:row>
      <xdr:rowOff>52388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FCB1F5F-A30C-40A2-82D0-09449BF604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552450</xdr:colOff>
      <xdr:row>3</xdr:row>
      <xdr:rowOff>9525</xdr:rowOff>
    </xdr:from>
    <xdr:to>
      <xdr:col>14</xdr:col>
      <xdr:colOff>161924</xdr:colOff>
      <xdr:row>13</xdr:row>
      <xdr:rowOff>33338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C570AAB-49CE-46E3-9EC0-E40A374388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400050</xdr:colOff>
      <xdr:row>3</xdr:row>
      <xdr:rowOff>0</xdr:rowOff>
    </xdr:from>
    <xdr:to>
      <xdr:col>17</xdr:col>
      <xdr:colOff>9524</xdr:colOff>
      <xdr:row>13</xdr:row>
      <xdr:rowOff>23813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454DFE4-C7E0-49B8-9648-6225639B7D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428624</xdr:colOff>
      <xdr:row>2</xdr:row>
      <xdr:rowOff>47625</xdr:rowOff>
    </xdr:from>
    <xdr:to>
      <xdr:col>20</xdr:col>
      <xdr:colOff>200026</xdr:colOff>
      <xdr:row>21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A77F27-E264-43AE-B987-864E4C3BA4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1</xdr:row>
      <xdr:rowOff>76200</xdr:rowOff>
    </xdr:from>
    <xdr:to>
      <xdr:col>21</xdr:col>
      <xdr:colOff>476250</xdr:colOff>
      <xdr:row>17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019260-C2FF-4F3D-802D-1A711C7B09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31</xdr:row>
      <xdr:rowOff>171450</xdr:rowOff>
    </xdr:from>
    <xdr:to>
      <xdr:col>13</xdr:col>
      <xdr:colOff>114300</xdr:colOff>
      <xdr:row>36</xdr:row>
      <xdr:rowOff>47625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F966993-0F35-4236-977A-64FD1D25026C}"/>
            </a:ext>
          </a:extLst>
        </xdr:cNvPr>
        <xdr:cNvSpPr txBox="1"/>
      </xdr:nvSpPr>
      <xdr:spPr>
        <a:xfrm>
          <a:off x="123825" y="5894070"/>
          <a:ext cx="8883015" cy="7905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latin typeface="Arial" panose="020B0604020202020204" pitchFamily="34" charset="0"/>
              <a:cs typeface="Arial" panose="020B0604020202020204" pitchFamily="34" charset="0"/>
            </a:rPr>
            <a:t>4</a:t>
          </a:r>
          <a:r>
            <a:rPr lang="en-US" sz="1100" b="1" baseline="0">
              <a:latin typeface="Arial" panose="020B0604020202020204" pitchFamily="34" charset="0"/>
              <a:cs typeface="Arial" panose="020B0604020202020204" pitchFamily="34" charset="0"/>
            </a:rPr>
            <a:t> hurs fasted (10 am to 2 pm)</a:t>
          </a:r>
          <a:endParaRPr lang="en-US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US" sz="1100" b="1">
              <a:latin typeface="Arial" panose="020B0604020202020204" pitchFamily="34" charset="0"/>
              <a:cs typeface="Arial" panose="020B0604020202020204" pitchFamily="34" charset="0"/>
            </a:rPr>
            <a:t>10 ul of stock insulin</a:t>
          </a:r>
          <a:r>
            <a:rPr lang="en-US" sz="1100" b="1" baseline="0">
              <a:latin typeface="Arial" panose="020B0604020202020204" pitchFamily="34" charset="0"/>
              <a:cs typeface="Arial" panose="020B0604020202020204" pitchFamily="34" charset="0"/>
            </a:rPr>
            <a:t> + 990 ul of PBS = working concentration</a:t>
          </a:r>
        </a:p>
        <a:p>
          <a:r>
            <a:rPr lang="en-US" sz="1100" b="1" baseline="0">
              <a:latin typeface="Arial" panose="020B0604020202020204" pitchFamily="34" charset="0"/>
              <a:cs typeface="Arial" panose="020B0604020202020204" pitchFamily="34" charset="0"/>
            </a:rPr>
            <a:t>1 ul of working conc./ gram lean mass</a:t>
          </a:r>
        </a:p>
        <a:p>
          <a:r>
            <a:rPr lang="en-US" sz="1100" b="1" baseline="0">
              <a:latin typeface="Arial" panose="020B0604020202020204" pitchFamily="34" charset="0"/>
              <a:cs typeface="Arial" panose="020B0604020202020204" pitchFamily="34" charset="0"/>
            </a:rPr>
            <a:t>(Working con. is diluted to 1:5 in PBS)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ata_Mohan%20Chitraju\16_Manuscripts\ADGAT%20DKO%20paper\Data_ADGAT%20DKO%20paper\Figure%204\HFD_AD1D2%20KO%20males_Mohan.xlsx" TargetMode="External"/><Relationship Id="rId1" Type="http://schemas.openxmlformats.org/officeDocument/2006/relationships/externalLinkPath" Target="file:///D:\Data_Mohan%20Chitraju\16_Manuscripts\ADGAT%20DKO%20paper\Data_ADGAT%20DKO%20paper\Figure%204\HFD_AD1D2%20KO%20males_Mohan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ata_Mohan%20Chitraju\16_Manuscripts\ADGAT%20DKO%20paper\Data_ADGAT%20DKO%20paper\Figure%204\HFD_AD1D2%20KO%20females_Mohan.xlsx" TargetMode="External"/><Relationship Id="rId1" Type="http://schemas.openxmlformats.org/officeDocument/2006/relationships/externalLinkPath" Target="file:///D:\Data_Mohan%20Chitraju\16_Manuscripts\ADGAT%20DKO%20paper\Data_ADGAT%20DKO%20paper\Figure%204\HFD_AD1D2%20KO%20females_Moha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ohan%20-%20Lab\Mohan%20Harvard\AD1D2%20KO%20Mice\AD1D2%20KO%20Mice_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ata_Mohan%20Chitraju\16_Manuscripts\ADGAT%20DKO%20paper\Data_ADGAT%20DKO%20paper\Figure%204\DEXA_Hfd_%20AD1D2%20KO_2018.10.02.xlsx" TargetMode="External"/><Relationship Id="rId1" Type="http://schemas.openxmlformats.org/officeDocument/2006/relationships/externalLinkPath" Target="file:///D:\Data_Mohan%20Chitraju\16_Manuscripts\ADGAT%20DKO%20paper\Data_ADGAT%20DKO%20paper\Figure%204\DEXA_Hfd_%20AD1D2%20KO_2018.10.02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ata_Mohan%20Chitraju\16_Manuscripts\ADGAT%20DKO%20paper\Data_ADGAT%20DKO%20paper\Figure%204\GTT_HFD%20females_2018.10.07.xlsx" TargetMode="External"/><Relationship Id="rId1" Type="http://schemas.openxmlformats.org/officeDocument/2006/relationships/externalLinkPath" Target="file:///D:\Data_Mohan%20Chitraju\16_Manuscripts\ADGAT%20DKO%20paper\Data_ADGAT%20DKO%20paper\Figure%204\GTT_HFD%20females_2018.10.0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ohan_Harvard\AD1D2%20KO%20Mice\GTT%20and%20ITT\GTT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ata_Mohan%20Chitraju\16_Manuscripts\ADGAT%20DKO%20paper\Data_ADGAT%20DKO%20paper\Figure%204\ITT_HFD%20males_2018.10.14.xlsx" TargetMode="External"/><Relationship Id="rId1" Type="http://schemas.openxmlformats.org/officeDocument/2006/relationships/externalLinkPath" Target="file:///D:\Data_Mohan%20Chitraju\16_Manuscripts\ADGAT%20DKO%20paper\Data_ADGAT%20DKO%20paper\Figure%204\ITT_HFD%20males_2018.10.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FD_males"/>
      <sheetName val="HFD_males_weights"/>
      <sheetName val="Anova"/>
      <sheetName val="Graph"/>
      <sheetName val="Chow_males"/>
      <sheetName val="Chow_males_weights"/>
      <sheetName val="Blood glucose"/>
    </sheetNames>
    <sheetDataSet>
      <sheetData sheetId="0"/>
      <sheetData sheetId="1">
        <row r="18">
          <cell r="C18">
            <v>19.739999999999998</v>
          </cell>
          <cell r="D18">
            <v>23.253333333333337</v>
          </cell>
          <cell r="E18">
            <v>25.033333333333335</v>
          </cell>
          <cell r="F18">
            <v>27.346666666666668</v>
          </cell>
          <cell r="G18">
            <v>30.41333333333333</v>
          </cell>
          <cell r="H18">
            <v>33.06666666666667</v>
          </cell>
          <cell r="I18">
            <v>35.766666666666666</v>
          </cell>
          <cell r="J18">
            <v>37.36</v>
          </cell>
          <cell r="K18">
            <v>38.86</v>
          </cell>
          <cell r="L18">
            <v>41.493333333333332</v>
          </cell>
          <cell r="M18">
            <v>42.073333333333338</v>
          </cell>
          <cell r="N18">
            <v>43.333333333333343</v>
          </cell>
          <cell r="O18">
            <v>44.526666666666678</v>
          </cell>
        </row>
        <row r="20">
          <cell r="C20">
            <v>0.30702877172451881</v>
          </cell>
          <cell r="D20">
            <v>0.4289374098715355</v>
          </cell>
          <cell r="E20">
            <v>0.49412420519412942</v>
          </cell>
          <cell r="F20">
            <v>0.64000496029823783</v>
          </cell>
          <cell r="G20">
            <v>0.72839462529505949</v>
          </cell>
          <cell r="H20">
            <v>0.89120927298473263</v>
          </cell>
          <cell r="I20">
            <v>0.90362585318243449</v>
          </cell>
          <cell r="J20">
            <v>0.93395217579202994</v>
          </cell>
          <cell r="K20">
            <v>1.0110720383170859</v>
          </cell>
          <cell r="L20">
            <v>1.0658091791447502</v>
          </cell>
          <cell r="M20">
            <v>1.1359689242340232</v>
          </cell>
          <cell r="N20">
            <v>1.191424384294697</v>
          </cell>
          <cell r="O20">
            <v>1.2161401339470317</v>
          </cell>
        </row>
        <row r="36">
          <cell r="C36">
            <v>19.633333333333333</v>
          </cell>
          <cell r="D36">
            <v>22.24</v>
          </cell>
          <cell r="E36">
            <v>23.353333333333335</v>
          </cell>
          <cell r="F36">
            <v>24.946666666666669</v>
          </cell>
          <cell r="G36">
            <v>26.16</v>
          </cell>
          <cell r="H36">
            <v>28.146666666666668</v>
          </cell>
          <cell r="I36">
            <v>29.680000000000003</v>
          </cell>
          <cell r="J36">
            <v>30.373333333333331</v>
          </cell>
          <cell r="K36">
            <v>30.893333333333331</v>
          </cell>
          <cell r="L36">
            <v>31.580000000000002</v>
          </cell>
          <cell r="M36">
            <v>31.76</v>
          </cell>
          <cell r="N36">
            <v>32.253333333333337</v>
          </cell>
          <cell r="O36">
            <v>32.693333333333335</v>
          </cell>
        </row>
        <row r="38">
          <cell r="C38">
            <v>0.30168837070041821</v>
          </cell>
          <cell r="D38">
            <v>0.28247208037339927</v>
          </cell>
          <cell r="E38">
            <v>0.35615227704514885</v>
          </cell>
          <cell r="F38">
            <v>0.4284931145378526</v>
          </cell>
          <cell r="G38">
            <v>0.44162039290387317</v>
          </cell>
          <cell r="H38">
            <v>0.4860792279793652</v>
          </cell>
          <cell r="I38">
            <v>0.57048016534110912</v>
          </cell>
          <cell r="J38">
            <v>0.5837862187533629</v>
          </cell>
          <cell r="K38">
            <v>0.57399740058036464</v>
          </cell>
          <cell r="L38">
            <v>0.59818773928305446</v>
          </cell>
          <cell r="M38">
            <v>0.58258864030250701</v>
          </cell>
          <cell r="N38">
            <v>0.55855823473233457</v>
          </cell>
          <cell r="O38">
            <v>0.61369037226917045</v>
          </cell>
        </row>
      </sheetData>
      <sheetData sheetId="2"/>
      <sheetData sheetId="3">
        <row r="7">
          <cell r="A7">
            <v>0</v>
          </cell>
        </row>
        <row r="8">
          <cell r="A8">
            <v>1</v>
          </cell>
        </row>
        <row r="9">
          <cell r="A9">
            <v>2</v>
          </cell>
        </row>
        <row r="10">
          <cell r="A10">
            <v>3</v>
          </cell>
        </row>
        <row r="11">
          <cell r="A11">
            <v>4</v>
          </cell>
        </row>
        <row r="12">
          <cell r="A12">
            <v>5</v>
          </cell>
        </row>
        <row r="13">
          <cell r="A13">
            <v>6</v>
          </cell>
        </row>
        <row r="14">
          <cell r="A14">
            <v>7</v>
          </cell>
        </row>
        <row r="15">
          <cell r="A15">
            <v>8</v>
          </cell>
        </row>
        <row r="16">
          <cell r="A16">
            <v>9</v>
          </cell>
        </row>
        <row r="17">
          <cell r="A17">
            <v>10</v>
          </cell>
        </row>
        <row r="18">
          <cell r="A18">
            <v>11</v>
          </cell>
        </row>
        <row r="19">
          <cell r="A19">
            <v>12</v>
          </cell>
        </row>
        <row r="20">
          <cell r="A20">
            <v>13</v>
          </cell>
        </row>
        <row r="21">
          <cell r="A21">
            <v>14</v>
          </cell>
        </row>
        <row r="22">
          <cell r="A22">
            <v>15</v>
          </cell>
        </row>
      </sheetData>
      <sheetData sheetId="4"/>
      <sheetData sheetId="5">
        <row r="12">
          <cell r="C12">
            <v>18.311111111111114</v>
          </cell>
          <cell r="D12">
            <v>18.966666666666669</v>
          </cell>
          <cell r="E12">
            <v>19.677777777777777</v>
          </cell>
          <cell r="F12">
            <v>20.655555555555551</v>
          </cell>
          <cell r="G12">
            <v>21.733333333333334</v>
          </cell>
          <cell r="H12">
            <v>23.066666666666666</v>
          </cell>
          <cell r="I12">
            <v>23.999999999999996</v>
          </cell>
          <cell r="J12">
            <v>24.299999999999997</v>
          </cell>
          <cell r="K12">
            <v>24.833333333333332</v>
          </cell>
          <cell r="L12">
            <v>25.255555555555553</v>
          </cell>
          <cell r="M12">
            <v>25.866666666666667</v>
          </cell>
          <cell r="N12">
            <v>26.322222222222223</v>
          </cell>
          <cell r="O12">
            <v>26.722222222222218</v>
          </cell>
        </row>
        <row r="27">
          <cell r="C27">
            <v>18.616666666666667</v>
          </cell>
          <cell r="D27">
            <v>19.816666666666666</v>
          </cell>
          <cell r="E27">
            <v>20.458333333333332</v>
          </cell>
          <cell r="F27">
            <v>21.333333333333332</v>
          </cell>
          <cell r="G27">
            <v>22.275000000000002</v>
          </cell>
          <cell r="H27">
            <v>23.775000000000002</v>
          </cell>
          <cell r="I27">
            <v>24.666666666666668</v>
          </cell>
          <cell r="J27">
            <v>25.224999999999998</v>
          </cell>
          <cell r="K27">
            <v>25.716666666666669</v>
          </cell>
          <cell r="L27">
            <v>25.908333333333331</v>
          </cell>
          <cell r="M27">
            <v>26.224999999999998</v>
          </cell>
          <cell r="N27">
            <v>26.866666666666671</v>
          </cell>
          <cell r="O27">
            <v>27.241666666666664</v>
          </cell>
        </row>
      </sheetData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FD_females"/>
      <sheetName val="HFD_females_weights"/>
      <sheetName val="Graph"/>
      <sheetName val="Glucose"/>
    </sheetNames>
    <sheetDataSet>
      <sheetData sheetId="0"/>
      <sheetData sheetId="1">
        <row r="14">
          <cell r="C14">
            <v>18.40909090909091</v>
          </cell>
          <cell r="D14">
            <v>20.345454545454547</v>
          </cell>
          <cell r="E14">
            <v>21.581818181818178</v>
          </cell>
          <cell r="F14">
            <v>23.218181818181815</v>
          </cell>
          <cell r="G14">
            <v>24.59090909090909</v>
          </cell>
          <cell r="H14">
            <v>27.309090909090912</v>
          </cell>
          <cell r="I14">
            <v>29.672727272727265</v>
          </cell>
          <cell r="J14">
            <v>30.381818181818179</v>
          </cell>
          <cell r="K14">
            <v>31.781818181818185</v>
          </cell>
          <cell r="L14">
            <v>33.427272727272729</v>
          </cell>
          <cell r="M14">
            <v>34.581818181818186</v>
          </cell>
          <cell r="N14">
            <v>36.445454545454545</v>
          </cell>
          <cell r="O14">
            <v>37.690909090909095</v>
          </cell>
        </row>
        <row r="16">
          <cell r="C16">
            <v>0.20476150206343163</v>
          </cell>
          <cell r="D16">
            <v>0.28386936816398167</v>
          </cell>
          <cell r="E16">
            <v>0.35810951431430055</v>
          </cell>
          <cell r="F16">
            <v>0.48782759001081277</v>
          </cell>
          <cell r="G16">
            <v>0.60326385000866145</v>
          </cell>
          <cell r="H16">
            <v>0.84769920336987958</v>
          </cell>
          <cell r="I16">
            <v>1.2046626586775835</v>
          </cell>
          <cell r="J16">
            <v>1.2787399100582402</v>
          </cell>
          <cell r="K16">
            <v>1.2759215326875539</v>
          </cell>
          <cell r="L16">
            <v>1.5412588322143712</v>
          </cell>
          <cell r="M16">
            <v>1.5687709916499619</v>
          </cell>
          <cell r="N16">
            <v>1.6089070259594973</v>
          </cell>
          <cell r="O16">
            <v>1.6094907909213358</v>
          </cell>
        </row>
        <row r="28">
          <cell r="C28">
            <v>18.000000000000004</v>
          </cell>
          <cell r="D28">
            <v>19.25</v>
          </cell>
          <cell r="E28">
            <v>20.630000000000003</v>
          </cell>
          <cell r="F28">
            <v>21.56</v>
          </cell>
          <cell r="G28">
            <v>22.719999999999995</v>
          </cell>
          <cell r="H28">
            <v>23.88</v>
          </cell>
          <cell r="I28">
            <v>25.679999999999996</v>
          </cell>
          <cell r="J28">
            <v>25.919999999999998</v>
          </cell>
          <cell r="K28">
            <v>25.939999999999998</v>
          </cell>
          <cell r="L28">
            <v>26.809999999999995</v>
          </cell>
          <cell r="M28">
            <v>26.890000000000004</v>
          </cell>
          <cell r="N28">
            <v>27.809999999999995</v>
          </cell>
          <cell r="O28">
            <v>28.429999999999996</v>
          </cell>
        </row>
        <row r="30">
          <cell r="C30">
            <v>0.25733678754158368</v>
          </cell>
          <cell r="D30">
            <v>0.29919645472250916</v>
          </cell>
          <cell r="E30">
            <v>0.34038105008836672</v>
          </cell>
          <cell r="F30">
            <v>0.29191576664307606</v>
          </cell>
          <cell r="G30">
            <v>0.38196373688649593</v>
          </cell>
          <cell r="H30">
            <v>0.37728071875029706</v>
          </cell>
          <cell r="I30">
            <v>0.5611892134862656</v>
          </cell>
          <cell r="J30">
            <v>0.39380386168939652</v>
          </cell>
          <cell r="K30">
            <v>0.38666666666666666</v>
          </cell>
          <cell r="L30">
            <v>0.47429479815359094</v>
          </cell>
          <cell r="M30">
            <v>0.41676887635270515</v>
          </cell>
          <cell r="N30">
            <v>0.34884996244273314</v>
          </cell>
          <cell r="O30">
            <v>0.49963690519920267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XA"/>
      <sheetName val="AD1D2 KO Mice"/>
    </sheetNames>
    <sheetDataSet>
      <sheetData sheetId="0">
        <row r="8">
          <cell r="C8" t="str">
            <v>D1D2 Flox</v>
          </cell>
        </row>
        <row r="13">
          <cell r="C13" t="str">
            <v>AD1D2 KO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</sheetNames>
    <sheetDataSet>
      <sheetData sheetId="0">
        <row r="13">
          <cell r="C13">
            <v>43.86999999999999</v>
          </cell>
          <cell r="D13">
            <v>23.03</v>
          </cell>
          <cell r="E13">
            <v>15.11</v>
          </cell>
          <cell r="F13">
            <v>39.549999999999997</v>
          </cell>
        </row>
        <row r="14">
          <cell r="C14">
            <v>3.1780671973876058</v>
          </cell>
          <cell r="D14">
            <v>2.1741154012098285</v>
          </cell>
          <cell r="E14">
            <v>2.2678673290609828</v>
          </cell>
          <cell r="F14">
            <v>3.9463766785355001</v>
          </cell>
        </row>
        <row r="28">
          <cell r="C28">
            <v>32.269999999999996</v>
          </cell>
          <cell r="D28">
            <v>21.51</v>
          </cell>
          <cell r="E28">
            <v>4.9400000000000004</v>
          </cell>
          <cell r="F28">
            <v>18.7</v>
          </cell>
        </row>
        <row r="29">
          <cell r="C29">
            <v>2.6213016274786511</v>
          </cell>
          <cell r="D29">
            <v>1.7971891633572934</v>
          </cell>
          <cell r="E29">
            <v>0.59665735560705002</v>
          </cell>
          <cell r="F29">
            <v>1.8172017560585345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TT"/>
      <sheetName val="AUC_individual mice"/>
      <sheetName val="AUC"/>
      <sheetName val="ANOVA"/>
    </sheetNames>
    <sheetDataSet>
      <sheetData sheetId="0">
        <row r="3">
          <cell r="X3">
            <v>0</v>
          </cell>
        </row>
        <row r="4">
          <cell r="X4">
            <v>15</v>
          </cell>
        </row>
        <row r="5">
          <cell r="X5">
            <v>30</v>
          </cell>
        </row>
        <row r="6">
          <cell r="X6">
            <v>60</v>
          </cell>
        </row>
        <row r="7">
          <cell r="X7">
            <v>120</v>
          </cell>
        </row>
        <row r="13">
          <cell r="G13">
            <v>168.9</v>
          </cell>
          <cell r="H13">
            <v>342.7</v>
          </cell>
          <cell r="I13">
            <v>345</v>
          </cell>
          <cell r="J13">
            <v>269.8</v>
          </cell>
          <cell r="K13">
            <v>193.7</v>
          </cell>
        </row>
        <row r="15">
          <cell r="G15">
            <v>2.5097587312108089</v>
          </cell>
          <cell r="H15">
            <v>12.140885927769526</v>
          </cell>
          <cell r="I15">
            <v>16.585133905599516</v>
          </cell>
          <cell r="J15">
            <v>10.564931508428131</v>
          </cell>
          <cell r="K15">
            <v>5.2026702545690675</v>
          </cell>
        </row>
        <row r="27">
          <cell r="G27">
            <v>139</v>
          </cell>
          <cell r="H27">
            <v>231.4</v>
          </cell>
          <cell r="I27">
            <v>207.2</v>
          </cell>
          <cell r="J27">
            <v>186.1</v>
          </cell>
          <cell r="K27">
            <v>142.4</v>
          </cell>
        </row>
        <row r="29">
          <cell r="G29">
            <v>5.5437652667959645</v>
          </cell>
          <cell r="H29">
            <v>8.954452647829596</v>
          </cell>
          <cell r="I29">
            <v>8.5216065256369067</v>
          </cell>
          <cell r="J29">
            <v>6.9305282787261229</v>
          </cell>
          <cell r="K29">
            <v>3.0338827341287344</v>
          </cell>
        </row>
      </sheetData>
      <sheetData sheetId="1"/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nd time"/>
      <sheetName val="1 st time"/>
      <sheetName val="Sheet2"/>
    </sheetNames>
    <sheetDataSet>
      <sheetData sheetId="0"/>
      <sheetData sheetId="1">
        <row r="3">
          <cell r="Y3">
            <v>0</v>
          </cell>
        </row>
        <row r="4">
          <cell r="Y4">
            <v>15</v>
          </cell>
        </row>
        <row r="5">
          <cell r="Y5">
            <v>30</v>
          </cell>
        </row>
        <row r="6">
          <cell r="Y6">
            <v>60</v>
          </cell>
        </row>
        <row r="7">
          <cell r="Y7">
            <v>120</v>
          </cell>
        </row>
        <row r="8">
          <cell r="Y8">
            <v>180</v>
          </cell>
        </row>
      </sheetData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Anova"/>
    </sheetNames>
    <sheetDataSet>
      <sheetData sheetId="0">
        <row r="13">
          <cell r="H13">
            <v>188.3</v>
          </cell>
          <cell r="I13">
            <v>146.19999999999999</v>
          </cell>
          <cell r="J13">
            <v>125.3</v>
          </cell>
          <cell r="K13">
            <v>108.5</v>
          </cell>
          <cell r="L13">
            <v>127.5</v>
          </cell>
          <cell r="M13">
            <v>140.69999999999999</v>
          </cell>
        </row>
        <row r="14">
          <cell r="H14">
            <v>10.403525043625038</v>
          </cell>
          <cell r="I14">
            <v>10.422198531126828</v>
          </cell>
          <cell r="J14">
            <v>8.042249547096743</v>
          </cell>
          <cell r="K14">
            <v>14.183323540928855</v>
          </cell>
          <cell r="L14">
            <v>9.0215790684829056</v>
          </cell>
          <cell r="M14">
            <v>7.0718534424230759</v>
          </cell>
        </row>
        <row r="28">
          <cell r="H28">
            <v>156.6</v>
          </cell>
          <cell r="I28">
            <v>135.6</v>
          </cell>
          <cell r="J28">
            <v>110</v>
          </cell>
          <cell r="K28">
            <v>87.2</v>
          </cell>
          <cell r="L28">
            <v>107.1</v>
          </cell>
          <cell r="M28">
            <v>128</v>
          </cell>
        </row>
        <row r="29">
          <cell r="H29">
            <v>14.057026712644463</v>
          </cell>
          <cell r="I29">
            <v>11.701851705321397</v>
          </cell>
          <cell r="J29">
            <v>11.604596790352806</v>
          </cell>
          <cell r="K29">
            <v>12.470409420348306</v>
          </cell>
          <cell r="L29">
            <v>12.096372275282436</v>
          </cell>
          <cell r="M29">
            <v>13.140268896284683</v>
          </cell>
        </row>
      </sheetData>
      <sheetData sheetId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AA9DC-C822-4F9E-9E87-9AE2CAC14B13}">
  <dimension ref="A1:AA64"/>
  <sheetViews>
    <sheetView workbookViewId="0">
      <selection activeCell="G22" sqref="G22"/>
    </sheetView>
  </sheetViews>
  <sheetFormatPr defaultRowHeight="14.4" x14ac:dyDescent="0.3"/>
  <cols>
    <col min="2" max="2" width="10.88671875" customWidth="1"/>
    <col min="11" max="11" width="9.5546875" customWidth="1"/>
    <col min="12" max="12" width="11.109375" customWidth="1"/>
    <col min="13" max="13" width="15.33203125" customWidth="1"/>
    <col min="14" max="14" width="11.5546875" customWidth="1"/>
    <col min="15" max="15" width="12.33203125" customWidth="1"/>
  </cols>
  <sheetData>
    <row r="1" spans="1:24" ht="18" thickBot="1" x14ac:dyDescent="0.35">
      <c r="A1" s="87" t="s">
        <v>72</v>
      </c>
      <c r="B1" s="88"/>
      <c r="C1" s="88"/>
      <c r="D1" s="89"/>
      <c r="E1" s="58"/>
      <c r="F1" s="58"/>
      <c r="G1" s="58"/>
      <c r="H1" s="58"/>
      <c r="I1" s="58"/>
      <c r="J1" s="58"/>
      <c r="K1" s="58"/>
      <c r="L1" s="58"/>
      <c r="M1" s="58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</row>
    <row r="2" spans="1:24" ht="15.75" customHeight="1" thickBot="1" x14ac:dyDescent="0.35">
      <c r="A2" s="60" t="s">
        <v>0</v>
      </c>
      <c r="B2" s="61" t="s">
        <v>1</v>
      </c>
      <c r="C2" s="62">
        <v>43294</v>
      </c>
      <c r="D2" s="62">
        <v>43303</v>
      </c>
      <c r="E2" s="62">
        <v>43309</v>
      </c>
      <c r="F2" s="62">
        <v>43316</v>
      </c>
      <c r="G2" s="62">
        <v>43323</v>
      </c>
      <c r="H2" s="62">
        <v>43337</v>
      </c>
      <c r="I2" s="62">
        <v>43345</v>
      </c>
      <c r="J2" s="62">
        <v>43352</v>
      </c>
      <c r="K2" s="62">
        <v>43359</v>
      </c>
      <c r="L2" s="62">
        <v>43368</v>
      </c>
      <c r="M2" s="62">
        <v>43374</v>
      </c>
      <c r="N2" s="62">
        <v>43379</v>
      </c>
      <c r="O2" s="63" t="s">
        <v>56</v>
      </c>
      <c r="P2" s="24"/>
      <c r="Q2" s="24"/>
      <c r="R2" s="24"/>
      <c r="S2" s="24"/>
      <c r="T2" s="24"/>
      <c r="U2" s="24"/>
      <c r="V2" s="24"/>
      <c r="W2" s="24"/>
      <c r="X2" s="24"/>
    </row>
    <row r="3" spans="1:24" ht="15" thickBot="1" x14ac:dyDescent="0.35">
      <c r="A3" s="64" t="s">
        <v>57</v>
      </c>
      <c r="B3" s="65" t="s">
        <v>6</v>
      </c>
      <c r="C3" s="65">
        <v>17.8</v>
      </c>
      <c r="D3" s="65">
        <v>20.5</v>
      </c>
      <c r="E3" s="65">
        <v>22.2</v>
      </c>
      <c r="F3" s="65">
        <v>24.3</v>
      </c>
      <c r="G3" s="65">
        <v>25.6</v>
      </c>
      <c r="H3" s="65">
        <v>27.6</v>
      </c>
      <c r="I3" s="65">
        <v>31.2</v>
      </c>
      <c r="J3" s="65">
        <v>33.299999999999997</v>
      </c>
      <c r="K3" s="65">
        <v>34.299999999999997</v>
      </c>
      <c r="L3" s="65">
        <v>37.1</v>
      </c>
      <c r="M3" s="65">
        <v>37</v>
      </c>
      <c r="N3" s="65">
        <v>37</v>
      </c>
      <c r="O3" s="65">
        <v>38</v>
      </c>
    </row>
    <row r="4" spans="1:24" ht="15" thickBot="1" x14ac:dyDescent="0.35">
      <c r="A4" s="64" t="s">
        <v>58</v>
      </c>
      <c r="B4" s="65" t="s">
        <v>6</v>
      </c>
      <c r="C4" s="65">
        <v>19.5</v>
      </c>
      <c r="D4" s="65">
        <v>23.4</v>
      </c>
      <c r="E4" s="65">
        <v>25.1</v>
      </c>
      <c r="F4" s="65">
        <v>27.2</v>
      </c>
      <c r="G4" s="65">
        <v>30.5</v>
      </c>
      <c r="H4" s="65">
        <v>33.799999999999997</v>
      </c>
      <c r="I4" s="65">
        <v>36.6</v>
      </c>
      <c r="J4" s="65">
        <v>37.9</v>
      </c>
      <c r="K4" s="65">
        <v>40</v>
      </c>
      <c r="L4" s="65">
        <v>42.8</v>
      </c>
      <c r="M4" s="65">
        <v>43.6</v>
      </c>
      <c r="N4" s="65">
        <v>44.8</v>
      </c>
      <c r="O4" s="65">
        <v>46.8</v>
      </c>
    </row>
    <row r="5" spans="1:24" ht="15" thickBot="1" x14ac:dyDescent="0.35">
      <c r="A5" s="64" t="s">
        <v>40</v>
      </c>
      <c r="B5" s="65" t="s">
        <v>6</v>
      </c>
      <c r="C5" s="65">
        <v>19.2</v>
      </c>
      <c r="D5" s="65">
        <v>21.3</v>
      </c>
      <c r="E5" s="65">
        <v>22.3</v>
      </c>
      <c r="F5" s="65">
        <v>24.3</v>
      </c>
      <c r="G5" s="65">
        <v>25.4</v>
      </c>
      <c r="H5" s="65">
        <v>28.4</v>
      </c>
      <c r="I5" s="65">
        <v>30.6</v>
      </c>
      <c r="J5" s="65">
        <v>32</v>
      </c>
      <c r="K5" s="65">
        <v>33.6</v>
      </c>
      <c r="L5" s="65">
        <v>36.200000000000003</v>
      </c>
      <c r="M5" s="65">
        <v>36.200000000000003</v>
      </c>
      <c r="N5" s="65">
        <v>37.5</v>
      </c>
      <c r="O5" s="65">
        <v>39.299999999999997</v>
      </c>
    </row>
    <row r="6" spans="1:24" ht="15" thickBot="1" x14ac:dyDescent="0.35">
      <c r="A6" s="64" t="s">
        <v>18</v>
      </c>
      <c r="B6" s="65" t="s">
        <v>6</v>
      </c>
      <c r="C6" s="65">
        <v>20.9</v>
      </c>
      <c r="D6" s="65">
        <v>24.7</v>
      </c>
      <c r="E6" s="65">
        <v>27</v>
      </c>
      <c r="F6" s="65">
        <v>31.4</v>
      </c>
      <c r="G6" s="65">
        <v>33.700000000000003</v>
      </c>
      <c r="H6" s="65">
        <v>37.6</v>
      </c>
      <c r="I6" s="65">
        <v>40</v>
      </c>
      <c r="J6" s="65">
        <v>42</v>
      </c>
      <c r="K6" s="65">
        <v>43.6</v>
      </c>
      <c r="L6" s="65">
        <v>47.3</v>
      </c>
      <c r="M6" s="65">
        <v>49.1</v>
      </c>
      <c r="N6" s="65">
        <v>50</v>
      </c>
      <c r="O6" s="65">
        <v>51.5</v>
      </c>
    </row>
    <row r="7" spans="1:24" ht="15" thickBot="1" x14ac:dyDescent="0.35">
      <c r="A7" s="64" t="s">
        <v>19</v>
      </c>
      <c r="B7" s="65" t="s">
        <v>6</v>
      </c>
      <c r="C7" s="65">
        <v>20.3</v>
      </c>
      <c r="D7" s="65">
        <v>23.7</v>
      </c>
      <c r="E7" s="65">
        <v>26.6</v>
      </c>
      <c r="F7" s="65">
        <v>30.2</v>
      </c>
      <c r="G7" s="65">
        <v>32.5</v>
      </c>
      <c r="H7" s="65">
        <v>35</v>
      </c>
      <c r="I7" s="65">
        <v>37.5</v>
      </c>
      <c r="J7" s="65">
        <v>40</v>
      </c>
      <c r="K7" s="65">
        <v>41.3</v>
      </c>
      <c r="L7" s="65">
        <v>44.4</v>
      </c>
      <c r="M7" s="65">
        <v>46</v>
      </c>
      <c r="N7" s="65">
        <v>47.7</v>
      </c>
      <c r="O7" s="65">
        <v>49.2</v>
      </c>
    </row>
    <row r="8" spans="1:24" ht="15" thickBot="1" x14ac:dyDescent="0.35">
      <c r="A8" s="64" t="s">
        <v>20</v>
      </c>
      <c r="B8" s="65" t="s">
        <v>6</v>
      </c>
      <c r="C8" s="65">
        <v>22.5</v>
      </c>
      <c r="D8" s="65">
        <v>25.2</v>
      </c>
      <c r="E8" s="65">
        <v>26.3</v>
      </c>
      <c r="F8" s="65">
        <v>28.6</v>
      </c>
      <c r="G8" s="65">
        <v>31.2</v>
      </c>
      <c r="H8" s="65">
        <v>34.200000000000003</v>
      </c>
      <c r="I8" s="65">
        <v>36.5</v>
      </c>
      <c r="J8" s="65">
        <v>38.200000000000003</v>
      </c>
      <c r="K8" s="65">
        <v>39.9</v>
      </c>
      <c r="L8" s="65">
        <v>42.3</v>
      </c>
      <c r="M8" s="65">
        <v>43.7</v>
      </c>
      <c r="N8" s="65">
        <v>45.5</v>
      </c>
      <c r="O8" s="65">
        <v>47.3</v>
      </c>
    </row>
    <row r="9" spans="1:24" ht="15" thickBot="1" x14ac:dyDescent="0.35">
      <c r="A9" s="64" t="s">
        <v>59</v>
      </c>
      <c r="B9" s="65" t="s">
        <v>6</v>
      </c>
      <c r="C9" s="65">
        <v>20</v>
      </c>
      <c r="D9" s="65">
        <v>23.2</v>
      </c>
      <c r="E9" s="65">
        <v>24.1</v>
      </c>
      <c r="F9" s="65">
        <v>25.5</v>
      </c>
      <c r="G9" s="65">
        <v>27.1</v>
      </c>
      <c r="H9" s="65">
        <v>29.5</v>
      </c>
      <c r="I9" s="65">
        <v>33.4</v>
      </c>
      <c r="J9" s="65">
        <v>34.200000000000003</v>
      </c>
      <c r="K9" s="65">
        <v>35.4</v>
      </c>
      <c r="L9" s="65">
        <v>38.4</v>
      </c>
      <c r="M9" s="65">
        <v>38.4</v>
      </c>
      <c r="N9" s="65">
        <v>40</v>
      </c>
      <c r="O9" s="65">
        <v>40</v>
      </c>
    </row>
    <row r="10" spans="1:24" ht="15" thickBot="1" x14ac:dyDescent="0.35">
      <c r="A10" s="64" t="s">
        <v>21</v>
      </c>
      <c r="B10" s="65" t="s">
        <v>6</v>
      </c>
      <c r="C10" s="65">
        <v>19.100000000000001</v>
      </c>
      <c r="D10" s="65">
        <v>22.8</v>
      </c>
      <c r="E10" s="65">
        <v>25.1</v>
      </c>
      <c r="F10" s="65">
        <v>27.6</v>
      </c>
      <c r="G10" s="65">
        <v>30</v>
      </c>
      <c r="H10" s="65">
        <v>34.1</v>
      </c>
      <c r="I10" s="65">
        <v>36.200000000000003</v>
      </c>
      <c r="J10" s="65">
        <v>37.799999999999997</v>
      </c>
      <c r="K10" s="65">
        <v>39.6</v>
      </c>
      <c r="L10" s="65">
        <v>42</v>
      </c>
      <c r="M10" s="65">
        <v>42.7</v>
      </c>
      <c r="N10" s="65">
        <v>43.8</v>
      </c>
      <c r="O10" s="65">
        <v>45.5</v>
      </c>
    </row>
    <row r="11" spans="1:24" ht="15" thickBot="1" x14ac:dyDescent="0.35">
      <c r="A11" s="64" t="s">
        <v>22</v>
      </c>
      <c r="B11" s="65" t="s">
        <v>6</v>
      </c>
      <c r="C11" s="65">
        <v>19.2</v>
      </c>
      <c r="D11" s="65">
        <v>23.3</v>
      </c>
      <c r="E11" s="65">
        <v>25.5</v>
      </c>
      <c r="F11" s="65">
        <v>27.8</v>
      </c>
      <c r="G11" s="65">
        <v>29.9</v>
      </c>
      <c r="H11" s="65">
        <v>33.9</v>
      </c>
      <c r="I11" s="65">
        <v>36.5</v>
      </c>
      <c r="J11" s="65">
        <v>38.1</v>
      </c>
      <c r="K11" s="65">
        <v>39.200000000000003</v>
      </c>
      <c r="L11" s="65">
        <v>42</v>
      </c>
      <c r="M11" s="65">
        <v>42.4</v>
      </c>
      <c r="N11" s="65">
        <v>43</v>
      </c>
      <c r="O11" s="65">
        <v>45</v>
      </c>
    </row>
    <row r="12" spans="1:24" ht="15" thickBot="1" x14ac:dyDescent="0.35">
      <c r="A12" s="64" t="s">
        <v>23</v>
      </c>
      <c r="B12" s="65" t="s">
        <v>6</v>
      </c>
      <c r="C12" s="65">
        <v>19.2</v>
      </c>
      <c r="D12" s="65">
        <v>22.3</v>
      </c>
      <c r="E12" s="65">
        <v>24.7</v>
      </c>
      <c r="F12" s="65">
        <v>27.4</v>
      </c>
      <c r="G12" s="65">
        <v>29.2</v>
      </c>
      <c r="H12" s="65">
        <v>32.9</v>
      </c>
      <c r="I12" s="65">
        <v>35.200000000000003</v>
      </c>
      <c r="J12" s="65">
        <v>36.4</v>
      </c>
      <c r="K12" s="65">
        <v>38</v>
      </c>
      <c r="L12" s="65">
        <v>42</v>
      </c>
      <c r="M12" s="65">
        <v>42.4</v>
      </c>
      <c r="N12" s="65">
        <v>43.8</v>
      </c>
      <c r="O12" s="65">
        <v>44.6</v>
      </c>
    </row>
    <row r="13" spans="1:24" ht="15" thickBot="1" x14ac:dyDescent="0.35">
      <c r="A13" s="64" t="s">
        <v>24</v>
      </c>
      <c r="B13" s="65" t="s">
        <v>6</v>
      </c>
      <c r="C13" s="65">
        <v>20.3</v>
      </c>
      <c r="D13" s="65">
        <v>25.6</v>
      </c>
      <c r="E13" s="65">
        <v>27.7</v>
      </c>
      <c r="F13" s="65">
        <v>30.5</v>
      </c>
      <c r="G13" s="65">
        <v>34.6</v>
      </c>
      <c r="H13" s="65">
        <v>38.5</v>
      </c>
      <c r="I13" s="65">
        <v>40.6</v>
      </c>
      <c r="J13" s="65">
        <v>42.7</v>
      </c>
      <c r="K13" s="65">
        <v>44.1</v>
      </c>
      <c r="L13" s="65">
        <v>46.2</v>
      </c>
      <c r="M13" s="65">
        <v>46</v>
      </c>
      <c r="N13" s="65">
        <v>47.8</v>
      </c>
      <c r="O13" s="65">
        <v>48.7</v>
      </c>
    </row>
    <row r="14" spans="1:24" ht="15" thickBot="1" x14ac:dyDescent="0.35">
      <c r="A14" s="64" t="s">
        <v>60</v>
      </c>
      <c r="B14" s="65" t="s">
        <v>6</v>
      </c>
      <c r="C14" s="65">
        <v>19.7</v>
      </c>
      <c r="D14" s="65">
        <v>22.5</v>
      </c>
      <c r="E14" s="65">
        <v>25</v>
      </c>
      <c r="F14" s="65">
        <v>26.7</v>
      </c>
      <c r="G14" s="65">
        <v>30.2</v>
      </c>
      <c r="H14" s="65">
        <v>34</v>
      </c>
      <c r="I14" s="65">
        <v>36.700000000000003</v>
      </c>
      <c r="J14" s="65">
        <v>37.799999999999997</v>
      </c>
      <c r="K14" s="65">
        <v>39</v>
      </c>
      <c r="L14" s="65">
        <v>41.6</v>
      </c>
      <c r="M14" s="65">
        <v>42</v>
      </c>
      <c r="N14" s="65">
        <v>44</v>
      </c>
      <c r="O14" s="65">
        <v>44</v>
      </c>
    </row>
    <row r="15" spans="1:24" ht="15" thickBot="1" x14ac:dyDescent="0.35">
      <c r="A15" s="64" t="s">
        <v>25</v>
      </c>
      <c r="B15" s="65" t="s">
        <v>6</v>
      </c>
      <c r="C15" s="65">
        <v>20.100000000000001</v>
      </c>
      <c r="D15" s="65">
        <v>24.8</v>
      </c>
      <c r="E15" s="65">
        <v>26</v>
      </c>
      <c r="F15" s="65">
        <v>27.8</v>
      </c>
      <c r="G15" s="65">
        <v>30.5</v>
      </c>
      <c r="H15" s="65">
        <v>34.6</v>
      </c>
      <c r="I15" s="65">
        <v>37.799999999999997</v>
      </c>
      <c r="J15" s="65">
        <v>40</v>
      </c>
      <c r="K15" s="65">
        <v>42.2</v>
      </c>
      <c r="L15" s="65">
        <v>45</v>
      </c>
      <c r="M15" s="65">
        <v>45</v>
      </c>
      <c r="N15" s="65">
        <v>46</v>
      </c>
      <c r="O15" s="65">
        <v>47.1</v>
      </c>
    </row>
    <row r="16" spans="1:24" ht="15" thickBot="1" x14ac:dyDescent="0.35">
      <c r="A16" s="64" t="s">
        <v>26</v>
      </c>
      <c r="B16" s="65" t="s">
        <v>6</v>
      </c>
      <c r="C16" s="65">
        <v>20.6</v>
      </c>
      <c r="D16" s="65">
        <v>25.1</v>
      </c>
      <c r="E16" s="65">
        <v>26.8</v>
      </c>
      <c r="F16" s="65">
        <v>28.6</v>
      </c>
      <c r="G16" s="65">
        <v>31.4</v>
      </c>
      <c r="H16" s="65">
        <v>35</v>
      </c>
      <c r="I16" s="65">
        <v>39.299999999999997</v>
      </c>
      <c r="J16" s="65">
        <v>40</v>
      </c>
      <c r="K16" s="65">
        <v>42.3</v>
      </c>
      <c r="L16" s="65">
        <v>43.5</v>
      </c>
      <c r="M16" s="65">
        <v>44.4</v>
      </c>
      <c r="N16" s="65">
        <v>46.1</v>
      </c>
      <c r="O16" s="65">
        <v>46.7</v>
      </c>
    </row>
    <row r="17" spans="1:25" ht="15" thickBot="1" x14ac:dyDescent="0.35">
      <c r="A17" s="64" t="s">
        <v>61</v>
      </c>
      <c r="B17" s="65" t="s">
        <v>6</v>
      </c>
      <c r="C17" s="65">
        <v>17.7</v>
      </c>
      <c r="D17" s="65">
        <v>20.399999999999999</v>
      </c>
      <c r="E17" s="65">
        <v>21.1</v>
      </c>
      <c r="F17" s="65">
        <v>22.3</v>
      </c>
      <c r="G17" s="65">
        <v>34.4</v>
      </c>
      <c r="H17" s="65">
        <v>26.9</v>
      </c>
      <c r="I17" s="65">
        <v>28.4</v>
      </c>
      <c r="J17" s="65">
        <v>30</v>
      </c>
      <c r="K17" s="65">
        <v>30.4</v>
      </c>
      <c r="L17" s="65">
        <v>31.6</v>
      </c>
      <c r="M17" s="65">
        <v>32.200000000000003</v>
      </c>
      <c r="N17" s="65">
        <v>33</v>
      </c>
      <c r="O17" s="65">
        <v>34.200000000000003</v>
      </c>
    </row>
    <row r="18" spans="1:25" x14ac:dyDescent="0.3">
      <c r="A18" s="21"/>
      <c r="B18" s="66" t="s">
        <v>8</v>
      </c>
      <c r="C18" s="67">
        <f>AVERAGE(C3:C17)</f>
        <v>19.739999999999998</v>
      </c>
      <c r="D18" s="67">
        <f t="shared" ref="D18:O18" si="0">AVERAGE(D3:D17)</f>
        <v>23.253333333333337</v>
      </c>
      <c r="E18" s="67">
        <f t="shared" si="0"/>
        <v>25.033333333333335</v>
      </c>
      <c r="F18" s="67">
        <f t="shared" si="0"/>
        <v>27.346666666666668</v>
      </c>
      <c r="G18" s="67">
        <f t="shared" si="0"/>
        <v>30.41333333333333</v>
      </c>
      <c r="H18" s="67">
        <f t="shared" si="0"/>
        <v>33.06666666666667</v>
      </c>
      <c r="I18" s="67">
        <f t="shared" si="0"/>
        <v>35.766666666666666</v>
      </c>
      <c r="J18" s="67">
        <f t="shared" si="0"/>
        <v>37.36</v>
      </c>
      <c r="K18" s="67">
        <f t="shared" si="0"/>
        <v>38.86</v>
      </c>
      <c r="L18" s="67">
        <f t="shared" si="0"/>
        <v>41.493333333333332</v>
      </c>
      <c r="M18" s="67">
        <f t="shared" si="0"/>
        <v>42.073333333333338</v>
      </c>
      <c r="N18" s="67">
        <f t="shared" si="0"/>
        <v>43.333333333333343</v>
      </c>
      <c r="O18" s="67">
        <f t="shared" si="0"/>
        <v>44.526666666666678</v>
      </c>
      <c r="P18" s="67"/>
      <c r="Q18" s="67"/>
      <c r="R18" s="67"/>
      <c r="S18" s="67"/>
      <c r="T18" s="67"/>
      <c r="U18" s="68"/>
      <c r="V18" s="68"/>
      <c r="W18" s="68"/>
      <c r="X18" s="68"/>
      <c r="Y18" s="69"/>
    </row>
    <row r="19" spans="1:25" x14ac:dyDescent="0.3">
      <c r="A19" s="21"/>
      <c r="B19" s="66" t="s">
        <v>9</v>
      </c>
      <c r="C19" s="67">
        <f>STDEV(C3:C17)</f>
        <v>1.18911731969558</v>
      </c>
      <c r="D19" s="67">
        <f t="shared" ref="D19:O19" si="1">STDEV(D3:D17)</f>
        <v>1.661267444997802</v>
      </c>
      <c r="E19" s="67">
        <f t="shared" si="1"/>
        <v>1.9137348176748397</v>
      </c>
      <c r="F19" s="67">
        <f t="shared" si="1"/>
        <v>2.4787285527252143</v>
      </c>
      <c r="G19" s="67">
        <f t="shared" si="1"/>
        <v>2.8210602532347573</v>
      </c>
      <c r="H19" s="67">
        <f t="shared" si="1"/>
        <v>3.451638672255489</v>
      </c>
      <c r="I19" s="67">
        <f t="shared" si="1"/>
        <v>3.4997278805780372</v>
      </c>
      <c r="J19" s="67">
        <f t="shared" si="1"/>
        <v>3.617181222996714</v>
      </c>
      <c r="K19" s="67">
        <f t="shared" si="1"/>
        <v>3.9158651662180612</v>
      </c>
      <c r="L19" s="67">
        <f t="shared" si="1"/>
        <v>4.1278612010626148</v>
      </c>
      <c r="M19" s="67">
        <f t="shared" si="1"/>
        <v>4.3995887253675265</v>
      </c>
      <c r="N19" s="67">
        <f t="shared" si="1"/>
        <v>4.6143667986387875</v>
      </c>
      <c r="O19" s="67">
        <f t="shared" si="1"/>
        <v>4.7100904854313113</v>
      </c>
      <c r="P19" s="67"/>
      <c r="Q19" s="67"/>
      <c r="R19" s="67"/>
      <c r="S19" s="67"/>
      <c r="T19" s="67"/>
      <c r="U19" s="68"/>
      <c r="V19" s="68"/>
      <c r="W19" s="68"/>
      <c r="X19" s="68"/>
      <c r="Y19" s="69"/>
    </row>
    <row r="20" spans="1:25" ht="15" thickBot="1" x14ac:dyDescent="0.35">
      <c r="A20" s="21"/>
      <c r="B20" s="66" t="s">
        <v>10</v>
      </c>
      <c r="C20" s="67">
        <f>C19/SQRT(15)</f>
        <v>0.30702877172451881</v>
      </c>
      <c r="D20" s="67">
        <f t="shared" ref="D20:O20" si="2">D19/SQRT(15)</f>
        <v>0.4289374098715355</v>
      </c>
      <c r="E20" s="67">
        <f t="shared" si="2"/>
        <v>0.49412420519412942</v>
      </c>
      <c r="F20" s="67">
        <f t="shared" si="2"/>
        <v>0.64000496029823783</v>
      </c>
      <c r="G20" s="67">
        <f t="shared" si="2"/>
        <v>0.72839462529505949</v>
      </c>
      <c r="H20" s="67">
        <f t="shared" si="2"/>
        <v>0.89120927298473263</v>
      </c>
      <c r="I20" s="67">
        <f t="shared" si="2"/>
        <v>0.90362585318243449</v>
      </c>
      <c r="J20" s="67">
        <f t="shared" si="2"/>
        <v>0.93395217579202994</v>
      </c>
      <c r="K20" s="67">
        <f t="shared" si="2"/>
        <v>1.0110720383170859</v>
      </c>
      <c r="L20" s="67">
        <f t="shared" si="2"/>
        <v>1.0658091791447502</v>
      </c>
      <c r="M20" s="67">
        <f t="shared" si="2"/>
        <v>1.1359689242340232</v>
      </c>
      <c r="N20" s="67">
        <f t="shared" si="2"/>
        <v>1.191424384294697</v>
      </c>
      <c r="O20" s="67">
        <f t="shared" si="2"/>
        <v>1.2161401339470317</v>
      </c>
      <c r="P20" s="67"/>
      <c r="Q20" s="67"/>
      <c r="R20" s="67"/>
      <c r="S20" s="67"/>
      <c r="T20" s="67"/>
      <c r="U20" s="68"/>
      <c r="V20" s="68"/>
      <c r="W20" s="68"/>
      <c r="X20" s="68"/>
      <c r="Y20" s="69"/>
    </row>
    <row r="21" spans="1:25" ht="15" thickBot="1" x14ac:dyDescent="0.35">
      <c r="A21" s="64" t="s">
        <v>27</v>
      </c>
      <c r="B21" s="65" t="s">
        <v>11</v>
      </c>
      <c r="C21" s="65">
        <v>18.2</v>
      </c>
      <c r="D21" s="65">
        <v>21.3</v>
      </c>
      <c r="E21" s="65">
        <v>22.7</v>
      </c>
      <c r="F21" s="65">
        <v>23.5</v>
      </c>
      <c r="G21" s="65">
        <v>25.1</v>
      </c>
      <c r="H21" s="65">
        <v>27</v>
      </c>
      <c r="I21" s="65">
        <v>28.7</v>
      </c>
      <c r="J21" s="65">
        <v>29.2</v>
      </c>
      <c r="K21" s="65">
        <v>30</v>
      </c>
      <c r="L21" s="65">
        <v>30.6</v>
      </c>
      <c r="M21" s="65">
        <v>30.4</v>
      </c>
      <c r="N21" s="65">
        <v>31.8</v>
      </c>
      <c r="O21" s="65">
        <v>32</v>
      </c>
    </row>
    <row r="22" spans="1:25" ht="15" thickBot="1" x14ac:dyDescent="0.35">
      <c r="A22" s="64" t="s">
        <v>28</v>
      </c>
      <c r="B22" s="65" t="s">
        <v>11</v>
      </c>
      <c r="C22" s="65">
        <v>19.3</v>
      </c>
      <c r="D22" s="65">
        <v>22.3</v>
      </c>
      <c r="E22" s="65">
        <v>22.8</v>
      </c>
      <c r="F22" s="65">
        <v>23.8</v>
      </c>
      <c r="G22" s="65">
        <v>25.3</v>
      </c>
      <c r="H22" s="65">
        <v>26.9</v>
      </c>
      <c r="I22" s="65">
        <v>27.8</v>
      </c>
      <c r="J22" s="65">
        <v>28.5</v>
      </c>
      <c r="K22" s="65">
        <v>29</v>
      </c>
      <c r="L22" s="65">
        <v>29.6</v>
      </c>
      <c r="M22" s="65">
        <v>29.9</v>
      </c>
      <c r="N22" s="65">
        <v>30.4</v>
      </c>
      <c r="O22" s="65">
        <v>30.8</v>
      </c>
    </row>
    <row r="23" spans="1:25" ht="15" thickBot="1" x14ac:dyDescent="0.35">
      <c r="A23" s="64" t="s">
        <v>62</v>
      </c>
      <c r="B23" s="65" t="s">
        <v>11</v>
      </c>
      <c r="C23" s="65">
        <v>18.3</v>
      </c>
      <c r="D23" s="65">
        <v>22.2</v>
      </c>
      <c r="E23" s="65">
        <v>22.4</v>
      </c>
      <c r="F23" s="65">
        <v>24.4</v>
      </c>
      <c r="G23" s="65">
        <v>25.3</v>
      </c>
      <c r="H23" s="65">
        <v>27.7</v>
      </c>
      <c r="I23" s="65">
        <v>28.8</v>
      </c>
      <c r="J23" s="65">
        <v>28.5</v>
      </c>
      <c r="K23" s="65">
        <v>28.9</v>
      </c>
      <c r="L23" s="65">
        <v>29.4</v>
      </c>
      <c r="M23" s="65">
        <v>30.2</v>
      </c>
      <c r="N23" s="65">
        <v>30.8</v>
      </c>
      <c r="O23" s="65">
        <v>31.3</v>
      </c>
    </row>
    <row r="24" spans="1:25" ht="15" thickBot="1" x14ac:dyDescent="0.35">
      <c r="A24" s="64" t="s">
        <v>63</v>
      </c>
      <c r="B24" s="65" t="s">
        <v>11</v>
      </c>
      <c r="C24" s="65">
        <v>19.600000000000001</v>
      </c>
      <c r="D24" s="65">
        <v>22</v>
      </c>
      <c r="E24" s="65">
        <v>22.5</v>
      </c>
      <c r="F24" s="65">
        <v>24.6</v>
      </c>
      <c r="G24" s="65">
        <v>25.7</v>
      </c>
      <c r="H24" s="65">
        <v>27.6</v>
      </c>
      <c r="I24" s="65">
        <v>28.7</v>
      </c>
      <c r="J24" s="65">
        <v>30</v>
      </c>
      <c r="K24" s="65">
        <v>30.2</v>
      </c>
      <c r="L24" s="65">
        <v>30.8</v>
      </c>
      <c r="M24" s="65">
        <v>30.6</v>
      </c>
      <c r="N24" s="65">
        <v>30.5</v>
      </c>
      <c r="O24" s="65">
        <v>31.8</v>
      </c>
    </row>
    <row r="25" spans="1:25" ht="15" thickBot="1" x14ac:dyDescent="0.35">
      <c r="A25" s="64" t="s">
        <v>29</v>
      </c>
      <c r="B25" s="65" t="s">
        <v>11</v>
      </c>
      <c r="C25" s="65">
        <v>22.4</v>
      </c>
      <c r="D25" s="65">
        <v>24.4</v>
      </c>
      <c r="E25" s="65">
        <v>27.1</v>
      </c>
      <c r="F25" s="65">
        <v>29.6</v>
      </c>
      <c r="G25" s="65">
        <v>30.9</v>
      </c>
      <c r="H25" s="65">
        <v>33.299999999999997</v>
      </c>
      <c r="I25" s="65">
        <v>35.6</v>
      </c>
      <c r="J25" s="65">
        <v>36.6</v>
      </c>
      <c r="K25" s="65">
        <v>36.9</v>
      </c>
      <c r="L25" s="65">
        <v>38.200000000000003</v>
      </c>
      <c r="M25" s="65">
        <v>38</v>
      </c>
      <c r="N25" s="65">
        <v>38.700000000000003</v>
      </c>
      <c r="O25" s="65">
        <v>40</v>
      </c>
    </row>
    <row r="26" spans="1:25" ht="15" thickBot="1" x14ac:dyDescent="0.35">
      <c r="A26" s="64" t="s">
        <v>64</v>
      </c>
      <c r="B26" s="65" t="s">
        <v>11</v>
      </c>
      <c r="C26" s="65">
        <v>21.5</v>
      </c>
      <c r="D26" s="65">
        <v>24</v>
      </c>
      <c r="E26" s="65">
        <v>24.5</v>
      </c>
      <c r="F26" s="65">
        <v>25.8</v>
      </c>
      <c r="G26" s="65">
        <v>27</v>
      </c>
      <c r="H26" s="65">
        <v>29</v>
      </c>
      <c r="I26" s="65">
        <v>30.5</v>
      </c>
      <c r="J26" s="65">
        <v>31.6</v>
      </c>
      <c r="K26" s="65">
        <v>31.8</v>
      </c>
      <c r="L26" s="65">
        <v>32.200000000000003</v>
      </c>
      <c r="M26" s="65">
        <v>32.700000000000003</v>
      </c>
      <c r="N26" s="65">
        <v>32.9</v>
      </c>
      <c r="O26" s="65">
        <v>33.9</v>
      </c>
    </row>
    <row r="27" spans="1:25" ht="15" thickBot="1" x14ac:dyDescent="0.35">
      <c r="A27" s="64" t="s">
        <v>65</v>
      </c>
      <c r="B27" s="65" t="s">
        <v>11</v>
      </c>
      <c r="C27" s="65">
        <v>20.399999999999999</v>
      </c>
      <c r="D27" s="65">
        <v>23.2</v>
      </c>
      <c r="E27" s="65">
        <v>24</v>
      </c>
      <c r="F27" s="65">
        <v>24.3</v>
      </c>
      <c r="G27" s="65">
        <v>25</v>
      </c>
      <c r="H27" s="65">
        <v>27</v>
      </c>
      <c r="I27" s="65">
        <v>28</v>
      </c>
      <c r="J27" s="65">
        <v>28.6</v>
      </c>
      <c r="K27" s="65">
        <v>29.6</v>
      </c>
      <c r="L27" s="65">
        <v>30</v>
      </c>
      <c r="M27" s="65">
        <v>30.3</v>
      </c>
      <c r="N27" s="65">
        <v>30.6</v>
      </c>
      <c r="O27" s="65">
        <v>31</v>
      </c>
    </row>
    <row r="28" spans="1:25" ht="15" thickBot="1" x14ac:dyDescent="0.35">
      <c r="A28" s="64" t="s">
        <v>30</v>
      </c>
      <c r="B28" s="65" t="s">
        <v>11</v>
      </c>
      <c r="C28" s="65">
        <v>19.8</v>
      </c>
      <c r="D28" s="65">
        <v>22.9</v>
      </c>
      <c r="E28" s="65">
        <v>24.4</v>
      </c>
      <c r="F28" s="65">
        <v>25.5</v>
      </c>
      <c r="G28" s="65">
        <v>27.1</v>
      </c>
      <c r="H28" s="65">
        <v>28.8</v>
      </c>
      <c r="I28" s="65">
        <v>30.8</v>
      </c>
      <c r="J28" s="65">
        <v>31.5</v>
      </c>
      <c r="K28" s="65">
        <v>32.299999999999997</v>
      </c>
      <c r="L28" s="65">
        <v>32.799999999999997</v>
      </c>
      <c r="M28" s="65">
        <v>33.1</v>
      </c>
      <c r="N28" s="65">
        <v>32.299999999999997</v>
      </c>
      <c r="O28" s="65">
        <v>34.1</v>
      </c>
    </row>
    <row r="29" spans="1:25" ht="15" thickBot="1" x14ac:dyDescent="0.35">
      <c r="A29" s="64" t="s">
        <v>31</v>
      </c>
      <c r="B29" s="65" t="s">
        <v>11</v>
      </c>
      <c r="C29" s="65">
        <v>20.2</v>
      </c>
      <c r="D29" s="65">
        <v>22.5</v>
      </c>
      <c r="E29" s="65">
        <v>22.5</v>
      </c>
      <c r="F29" s="65">
        <v>26.4</v>
      </c>
      <c r="G29" s="65">
        <v>28</v>
      </c>
      <c r="H29" s="65">
        <v>29.5</v>
      </c>
      <c r="I29" s="65">
        <v>31.1</v>
      </c>
      <c r="J29" s="65">
        <v>31.7</v>
      </c>
      <c r="K29" s="65">
        <v>32.4</v>
      </c>
      <c r="L29" s="65">
        <v>33</v>
      </c>
      <c r="M29" s="65">
        <v>33</v>
      </c>
      <c r="N29" s="65">
        <v>33.200000000000003</v>
      </c>
      <c r="O29" s="65">
        <v>33.1</v>
      </c>
    </row>
    <row r="30" spans="1:25" ht="15" thickBot="1" x14ac:dyDescent="0.35">
      <c r="A30" s="64" t="s">
        <v>32</v>
      </c>
      <c r="B30" s="65" t="s">
        <v>11</v>
      </c>
      <c r="C30" s="65">
        <v>19.399999999999999</v>
      </c>
      <c r="D30" s="65">
        <v>20.399999999999999</v>
      </c>
      <c r="E30" s="65">
        <v>22.4</v>
      </c>
      <c r="F30" s="65">
        <v>24.7</v>
      </c>
      <c r="G30" s="65">
        <v>25.3</v>
      </c>
      <c r="H30" s="65">
        <v>27.9</v>
      </c>
      <c r="I30" s="65">
        <v>30.1</v>
      </c>
      <c r="J30" s="65">
        <v>31.2</v>
      </c>
      <c r="K30" s="65">
        <v>32</v>
      </c>
      <c r="L30" s="65">
        <v>33.1</v>
      </c>
      <c r="M30" s="65">
        <v>33</v>
      </c>
      <c r="N30" s="65">
        <v>34.1</v>
      </c>
      <c r="O30" s="65">
        <v>33.700000000000003</v>
      </c>
    </row>
    <row r="31" spans="1:25" ht="15" thickBot="1" x14ac:dyDescent="0.35">
      <c r="A31" s="64" t="s">
        <v>33</v>
      </c>
      <c r="B31" s="65" t="s">
        <v>11</v>
      </c>
      <c r="C31" s="65">
        <v>19</v>
      </c>
      <c r="D31" s="65">
        <v>21.6</v>
      </c>
      <c r="E31" s="65">
        <v>22.5</v>
      </c>
      <c r="F31" s="65">
        <v>24.2</v>
      </c>
      <c r="G31" s="65">
        <v>25.3</v>
      </c>
      <c r="H31" s="65">
        <v>27.2</v>
      </c>
      <c r="I31" s="65">
        <v>28.6</v>
      </c>
      <c r="J31" s="65">
        <v>28.5</v>
      </c>
      <c r="K31" s="65">
        <v>29.2</v>
      </c>
      <c r="L31" s="65">
        <v>30</v>
      </c>
      <c r="M31" s="65">
        <v>29.4</v>
      </c>
      <c r="N31" s="65">
        <v>30.6</v>
      </c>
      <c r="O31" s="65">
        <v>30</v>
      </c>
    </row>
    <row r="32" spans="1:25" ht="15" thickBot="1" x14ac:dyDescent="0.35">
      <c r="A32" s="64" t="s">
        <v>34</v>
      </c>
      <c r="B32" s="65" t="s">
        <v>11</v>
      </c>
      <c r="C32" s="65">
        <v>18.899999999999999</v>
      </c>
      <c r="D32" s="65">
        <v>21.3</v>
      </c>
      <c r="E32" s="65">
        <v>22</v>
      </c>
      <c r="F32" s="65">
        <v>23.6</v>
      </c>
      <c r="G32" s="65">
        <v>25.2</v>
      </c>
      <c r="H32" s="65">
        <v>26.8</v>
      </c>
      <c r="I32" s="65">
        <v>27.3</v>
      </c>
      <c r="J32" s="65">
        <v>28.5</v>
      </c>
      <c r="K32" s="65">
        <v>28.6</v>
      </c>
      <c r="L32" s="65">
        <v>29.2</v>
      </c>
      <c r="M32" s="65">
        <v>29.5</v>
      </c>
      <c r="N32" s="65">
        <v>30.9</v>
      </c>
      <c r="O32" s="65">
        <v>31.4</v>
      </c>
    </row>
    <row r="33" spans="1:27" ht="15" thickBot="1" x14ac:dyDescent="0.35">
      <c r="A33" s="64" t="s">
        <v>35</v>
      </c>
      <c r="B33" s="65" t="s">
        <v>11</v>
      </c>
      <c r="C33" s="65">
        <v>19.5</v>
      </c>
      <c r="D33" s="65">
        <v>22.7</v>
      </c>
      <c r="E33" s="65">
        <v>24.8</v>
      </c>
      <c r="F33" s="65">
        <v>26.6</v>
      </c>
      <c r="G33" s="65">
        <v>27.7</v>
      </c>
      <c r="H33" s="65">
        <v>30.6</v>
      </c>
      <c r="I33" s="65">
        <v>32.5</v>
      </c>
      <c r="J33" s="65">
        <v>32.6</v>
      </c>
      <c r="K33" s="65">
        <v>33</v>
      </c>
      <c r="L33" s="65">
        <v>33</v>
      </c>
      <c r="M33" s="65">
        <v>33.700000000000003</v>
      </c>
      <c r="N33" s="65">
        <v>33</v>
      </c>
      <c r="O33" s="65">
        <v>33</v>
      </c>
    </row>
    <row r="34" spans="1:27" ht="15" thickBot="1" x14ac:dyDescent="0.35">
      <c r="A34" s="64" t="s">
        <v>66</v>
      </c>
      <c r="B34" s="65" t="s">
        <v>11</v>
      </c>
      <c r="C34" s="65">
        <v>18.2</v>
      </c>
      <c r="D34" s="65">
        <v>21</v>
      </c>
      <c r="E34" s="65">
        <v>22.3</v>
      </c>
      <c r="F34" s="65">
        <v>23</v>
      </c>
      <c r="G34" s="65">
        <v>24.2</v>
      </c>
      <c r="H34" s="65">
        <v>25.8</v>
      </c>
      <c r="I34" s="65">
        <v>27.4</v>
      </c>
      <c r="J34" s="65">
        <v>28.4</v>
      </c>
      <c r="K34" s="65">
        <v>29</v>
      </c>
      <c r="L34" s="65">
        <v>30.1</v>
      </c>
      <c r="M34" s="65">
        <v>30.8</v>
      </c>
      <c r="N34" s="65">
        <v>30.9</v>
      </c>
      <c r="O34" s="65">
        <v>31.2</v>
      </c>
    </row>
    <row r="35" spans="1:27" ht="15" thickBot="1" x14ac:dyDescent="0.35">
      <c r="A35" s="64" t="s">
        <v>67</v>
      </c>
      <c r="B35" s="65" t="s">
        <v>11</v>
      </c>
      <c r="C35" s="65">
        <v>19.8</v>
      </c>
      <c r="D35" s="65">
        <v>21.8</v>
      </c>
      <c r="E35" s="65">
        <v>23.4</v>
      </c>
      <c r="F35" s="65">
        <v>24.2</v>
      </c>
      <c r="G35" s="65">
        <v>25.3</v>
      </c>
      <c r="H35" s="65">
        <v>27.1</v>
      </c>
      <c r="I35" s="65">
        <v>29.3</v>
      </c>
      <c r="J35" s="65">
        <v>30.2</v>
      </c>
      <c r="K35" s="65">
        <v>30.5</v>
      </c>
      <c r="L35" s="65">
        <v>31.7</v>
      </c>
      <c r="M35" s="65">
        <v>31.8</v>
      </c>
      <c r="N35" s="65">
        <v>33.1</v>
      </c>
      <c r="O35" s="65">
        <v>33.1</v>
      </c>
    </row>
    <row r="36" spans="1:27" x14ac:dyDescent="0.3">
      <c r="A36" s="21"/>
      <c r="B36" s="70" t="s">
        <v>8</v>
      </c>
      <c r="C36" s="67">
        <f>AVERAGE(C21:C35)</f>
        <v>19.633333333333333</v>
      </c>
      <c r="D36" s="67">
        <f t="shared" ref="D36:O36" si="3">AVERAGE(D21:D35)</f>
        <v>22.24</v>
      </c>
      <c r="E36" s="67">
        <f t="shared" si="3"/>
        <v>23.353333333333335</v>
      </c>
      <c r="F36" s="67">
        <f t="shared" si="3"/>
        <v>24.946666666666669</v>
      </c>
      <c r="G36" s="67">
        <f t="shared" si="3"/>
        <v>26.16</v>
      </c>
      <c r="H36" s="67">
        <f t="shared" si="3"/>
        <v>28.146666666666668</v>
      </c>
      <c r="I36" s="67">
        <f t="shared" si="3"/>
        <v>29.680000000000003</v>
      </c>
      <c r="J36" s="67">
        <f t="shared" si="3"/>
        <v>30.373333333333331</v>
      </c>
      <c r="K36" s="67">
        <f t="shared" si="3"/>
        <v>30.893333333333331</v>
      </c>
      <c r="L36" s="67">
        <f t="shared" si="3"/>
        <v>31.580000000000002</v>
      </c>
      <c r="M36" s="67">
        <f t="shared" si="3"/>
        <v>31.76</v>
      </c>
      <c r="N36" s="67">
        <f t="shared" si="3"/>
        <v>32.253333333333337</v>
      </c>
      <c r="O36" s="67">
        <f t="shared" si="3"/>
        <v>32.693333333333335</v>
      </c>
      <c r="P36" s="67"/>
      <c r="Q36" s="67"/>
      <c r="R36" s="67"/>
      <c r="S36" s="67"/>
      <c r="T36" s="67"/>
      <c r="U36" s="67"/>
      <c r="V36" s="67"/>
      <c r="W36" s="67"/>
      <c r="X36" s="67"/>
      <c r="Y36" s="71"/>
    </row>
    <row r="37" spans="1:27" x14ac:dyDescent="0.3">
      <c r="A37" s="21"/>
      <c r="B37" s="70" t="s">
        <v>9</v>
      </c>
      <c r="C37" s="67">
        <f>STDEV(C21:C35)</f>
        <v>1.1684340354671694</v>
      </c>
      <c r="D37" s="67">
        <f t="shared" ref="D37:O37" si="4">STDEV(D21:D35)</f>
        <v>1.0940096630547385</v>
      </c>
      <c r="E37" s="67">
        <f t="shared" si="4"/>
        <v>1.3793718377097117</v>
      </c>
      <c r="F37" s="67">
        <f t="shared" si="4"/>
        <v>1.6595466965696504</v>
      </c>
      <c r="G37" s="67">
        <f t="shared" si="4"/>
        <v>1.7103884270622769</v>
      </c>
      <c r="H37" s="67">
        <f t="shared" si="4"/>
        <v>1.8825767549014398</v>
      </c>
      <c r="I37" s="67">
        <f t="shared" si="4"/>
        <v>2.2094601797077695</v>
      </c>
      <c r="J37" s="67">
        <f t="shared" si="4"/>
        <v>2.2609943029771746</v>
      </c>
      <c r="K37" s="67">
        <f t="shared" si="4"/>
        <v>2.2230823732140998</v>
      </c>
      <c r="L37" s="67">
        <f t="shared" si="4"/>
        <v>2.3167711521487342</v>
      </c>
      <c r="M37" s="67">
        <f t="shared" si="4"/>
        <v>2.256356101581233</v>
      </c>
      <c r="N37" s="67">
        <f t="shared" si="4"/>
        <v>2.1632867410053449</v>
      </c>
      <c r="O37" s="67">
        <f t="shared" si="4"/>
        <v>2.3768125915263272</v>
      </c>
      <c r="P37" s="67"/>
      <c r="Q37" s="67"/>
      <c r="R37" s="67"/>
      <c r="S37" s="67"/>
      <c r="T37" s="67"/>
      <c r="U37" s="67"/>
      <c r="V37" s="67"/>
      <c r="W37" s="67"/>
      <c r="X37" s="67"/>
      <c r="Y37" s="71"/>
    </row>
    <row r="38" spans="1:27" x14ac:dyDescent="0.3">
      <c r="A38" s="21"/>
      <c r="B38" s="67" t="s">
        <v>10</v>
      </c>
      <c r="C38" s="67">
        <f>C37/SQRT(15)</f>
        <v>0.30168837070041821</v>
      </c>
      <c r="D38" s="67">
        <f t="shared" ref="D38:O38" si="5">D37/SQRT(15)</f>
        <v>0.28247208037339927</v>
      </c>
      <c r="E38" s="67">
        <f t="shared" si="5"/>
        <v>0.35615227704514885</v>
      </c>
      <c r="F38" s="67">
        <f t="shared" si="5"/>
        <v>0.4284931145378526</v>
      </c>
      <c r="G38" s="67">
        <f t="shared" si="5"/>
        <v>0.44162039290387317</v>
      </c>
      <c r="H38" s="67">
        <f t="shared" si="5"/>
        <v>0.4860792279793652</v>
      </c>
      <c r="I38" s="67">
        <f t="shared" si="5"/>
        <v>0.57048016534110912</v>
      </c>
      <c r="J38" s="67">
        <f t="shared" si="5"/>
        <v>0.5837862187533629</v>
      </c>
      <c r="K38" s="67">
        <f t="shared" si="5"/>
        <v>0.57399740058036464</v>
      </c>
      <c r="L38" s="67">
        <f t="shared" si="5"/>
        <v>0.59818773928305446</v>
      </c>
      <c r="M38" s="67">
        <f t="shared" si="5"/>
        <v>0.58258864030250701</v>
      </c>
      <c r="N38" s="67">
        <f t="shared" si="5"/>
        <v>0.55855823473233457</v>
      </c>
      <c r="O38" s="67">
        <f t="shared" si="5"/>
        <v>0.61369037226917045</v>
      </c>
      <c r="P38" s="67"/>
      <c r="Q38" s="67"/>
      <c r="R38" s="67"/>
      <c r="S38" s="67"/>
      <c r="T38" s="67"/>
      <c r="U38" s="67"/>
      <c r="V38" s="67"/>
      <c r="W38" s="67"/>
      <c r="X38" s="67"/>
      <c r="Y38" s="71"/>
    </row>
    <row r="39" spans="1:27" x14ac:dyDescent="0.3">
      <c r="A39" s="21"/>
      <c r="B39" s="72" t="s">
        <v>36</v>
      </c>
      <c r="C39" s="73">
        <f t="shared" ref="C39:O39" si="6">TTEST(C3:C17,C21:C35,2,2)</f>
        <v>0.80609294186786895</v>
      </c>
      <c r="D39" s="73">
        <f t="shared" si="6"/>
        <v>5.8438189800379438E-2</v>
      </c>
      <c r="E39" s="73">
        <f t="shared" si="6"/>
        <v>1.0122815563899041E-2</v>
      </c>
      <c r="F39" s="73">
        <f t="shared" si="6"/>
        <v>4.2069875330120006E-3</v>
      </c>
      <c r="G39" s="74">
        <f t="shared" si="6"/>
        <v>2.8248909054412178E-5</v>
      </c>
      <c r="H39" s="74">
        <f t="shared" si="6"/>
        <v>4.2187671423662255E-5</v>
      </c>
      <c r="I39" s="75">
        <f t="shared" si="6"/>
        <v>4.1628764359580321E-6</v>
      </c>
      <c r="J39" s="75">
        <f t="shared" si="6"/>
        <v>7.2996448175532724E-7</v>
      </c>
      <c r="K39" s="76">
        <f t="shared" si="6"/>
        <v>1.9097416660525959E-7</v>
      </c>
      <c r="L39" s="77">
        <f t="shared" si="6"/>
        <v>7.8631660053169654E-9</v>
      </c>
      <c r="M39" s="77">
        <f t="shared" si="6"/>
        <v>8.5191049946097475E-9</v>
      </c>
      <c r="N39" s="78">
        <f t="shared" si="6"/>
        <v>3.7026199737280392E-9</v>
      </c>
      <c r="O39" s="78">
        <f t="shared" si="6"/>
        <v>1.9547009841962936E-9</v>
      </c>
      <c r="P39" s="73"/>
      <c r="Q39" s="73"/>
      <c r="R39" s="73"/>
      <c r="S39" s="73"/>
      <c r="T39" s="73"/>
      <c r="U39" s="73"/>
      <c r="V39" s="73"/>
      <c r="W39" s="73"/>
      <c r="X39" s="73"/>
      <c r="Y39" s="69"/>
      <c r="Z39" s="69"/>
      <c r="AA39" s="69"/>
    </row>
    <row r="45" spans="1:27" x14ac:dyDescent="0.3">
      <c r="B45" s="79"/>
      <c r="C45" s="8"/>
      <c r="D45" s="8"/>
    </row>
    <row r="46" spans="1:27" x14ac:dyDescent="0.3">
      <c r="B46" s="8"/>
      <c r="C46" s="25"/>
      <c r="D46" s="25"/>
    </row>
    <row r="47" spans="1:27" x14ac:dyDescent="0.3">
      <c r="B47" s="8"/>
      <c r="C47" s="25"/>
      <c r="D47" s="25"/>
    </row>
    <row r="48" spans="1:27" x14ac:dyDescent="0.3">
      <c r="B48" s="8"/>
      <c r="C48" s="25"/>
      <c r="D48" s="25"/>
    </row>
    <row r="49" spans="2:14" x14ac:dyDescent="0.3">
      <c r="B49" s="8"/>
      <c r="C49" s="25"/>
      <c r="D49" s="25"/>
      <c r="H49" s="80"/>
      <c r="I49" s="80"/>
      <c r="J49" s="80"/>
      <c r="K49" s="80"/>
    </row>
    <row r="50" spans="2:14" x14ac:dyDescent="0.3">
      <c r="B50" s="8"/>
      <c r="C50" s="25"/>
      <c r="D50" s="25"/>
    </row>
    <row r="51" spans="2:14" x14ac:dyDescent="0.3">
      <c r="B51" s="8"/>
      <c r="C51" s="25"/>
      <c r="D51" s="25"/>
    </row>
    <row r="52" spans="2:14" x14ac:dyDescent="0.3">
      <c r="B52" s="8"/>
      <c r="C52" s="25"/>
      <c r="D52" s="25"/>
    </row>
    <row r="53" spans="2:14" x14ac:dyDescent="0.3">
      <c r="B53" s="8"/>
      <c r="C53" s="25"/>
      <c r="D53" s="25"/>
    </row>
    <row r="54" spans="2:14" x14ac:dyDescent="0.3">
      <c r="B54" s="8"/>
      <c r="C54" s="25"/>
      <c r="D54" s="25"/>
    </row>
    <row r="55" spans="2:14" x14ac:dyDescent="0.3">
      <c r="B55" s="8"/>
      <c r="C55" s="25"/>
      <c r="D55" s="25"/>
      <c r="H55" s="80"/>
      <c r="I55" s="80"/>
      <c r="J55" s="80"/>
    </row>
    <row r="56" spans="2:14" x14ac:dyDescent="0.3">
      <c r="B56" s="8"/>
      <c r="C56" s="25"/>
      <c r="D56" s="25"/>
    </row>
    <row r="57" spans="2:14" x14ac:dyDescent="0.3">
      <c r="B57" s="8"/>
      <c r="C57" s="25"/>
      <c r="D57" s="25"/>
    </row>
    <row r="63" spans="2:14" x14ac:dyDescent="0.3">
      <c r="H63" s="81"/>
      <c r="I63" s="81"/>
      <c r="J63" s="81"/>
      <c r="K63" s="81"/>
      <c r="L63" s="81"/>
      <c r="M63" s="81"/>
      <c r="N63" s="81"/>
    </row>
    <row r="64" spans="2:14" x14ac:dyDescent="0.3">
      <c r="M64" s="8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4E0D9-3286-4044-8A6F-6FE92722ECEB}">
  <dimension ref="A1:Y31"/>
  <sheetViews>
    <sheetView workbookViewId="0">
      <selection sqref="A1:D1"/>
    </sheetView>
  </sheetViews>
  <sheetFormatPr defaultRowHeight="14.4" x14ac:dyDescent="0.3"/>
  <cols>
    <col min="2" max="2" width="11.33203125" customWidth="1"/>
  </cols>
  <sheetData>
    <row r="1" spans="1:25" ht="18" thickBot="1" x14ac:dyDescent="0.35">
      <c r="A1" s="87" t="s">
        <v>71</v>
      </c>
      <c r="B1" s="88"/>
      <c r="C1" s="88"/>
      <c r="D1" s="89"/>
      <c r="E1" s="58"/>
      <c r="F1" s="58"/>
      <c r="G1" s="58"/>
      <c r="H1" s="58"/>
      <c r="I1" s="58"/>
      <c r="J1" s="58"/>
      <c r="K1" s="58"/>
      <c r="L1" s="58"/>
      <c r="M1" s="58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</row>
    <row r="2" spans="1:25" ht="15" thickBot="1" x14ac:dyDescent="0.35">
      <c r="A2" s="83" t="s">
        <v>0</v>
      </c>
      <c r="B2" s="61" t="s">
        <v>1</v>
      </c>
      <c r="C2" s="62">
        <v>43294</v>
      </c>
      <c r="D2" s="62">
        <v>43303</v>
      </c>
      <c r="E2" s="62">
        <v>43309</v>
      </c>
      <c r="F2" s="62">
        <v>43316</v>
      </c>
      <c r="G2" s="62">
        <v>43323</v>
      </c>
      <c r="H2" s="62">
        <v>43336</v>
      </c>
      <c r="I2" s="62">
        <v>43345</v>
      </c>
      <c r="J2" s="62">
        <v>43352</v>
      </c>
      <c r="K2" s="62">
        <v>43359</v>
      </c>
      <c r="L2" s="62">
        <v>43368</v>
      </c>
      <c r="M2" s="62">
        <v>43374</v>
      </c>
      <c r="N2" s="62">
        <v>43379</v>
      </c>
      <c r="O2" s="24"/>
      <c r="P2" s="24"/>
      <c r="Q2" s="24"/>
      <c r="R2" s="24"/>
      <c r="S2" s="24"/>
      <c r="T2" s="24"/>
      <c r="U2" s="24"/>
      <c r="V2" s="24"/>
      <c r="W2" s="24"/>
      <c r="X2" s="24"/>
    </row>
    <row r="3" spans="1:25" ht="15" thickBot="1" x14ac:dyDescent="0.35">
      <c r="A3" s="64" t="s">
        <v>37</v>
      </c>
      <c r="B3" s="65" t="s">
        <v>6</v>
      </c>
      <c r="C3" s="65">
        <v>17</v>
      </c>
      <c r="D3" s="65">
        <v>19.3</v>
      </c>
      <c r="E3" s="65">
        <v>20.3</v>
      </c>
      <c r="F3" s="65">
        <v>20.8</v>
      </c>
      <c r="G3" s="65">
        <v>22.1</v>
      </c>
      <c r="H3" s="65">
        <v>23.3</v>
      </c>
      <c r="I3" s="65">
        <v>25.8</v>
      </c>
      <c r="J3" s="65">
        <v>29.5</v>
      </c>
      <c r="K3" s="65">
        <v>29</v>
      </c>
      <c r="L3" s="65">
        <v>29.1</v>
      </c>
      <c r="M3" s="65">
        <v>31.3</v>
      </c>
      <c r="N3" s="65">
        <v>34.700000000000003</v>
      </c>
      <c r="O3" s="65">
        <v>36.700000000000003</v>
      </c>
    </row>
    <row r="4" spans="1:25" ht="15" thickBot="1" x14ac:dyDescent="0.35">
      <c r="A4" s="64" t="s">
        <v>38</v>
      </c>
      <c r="B4" s="65" t="s">
        <v>6</v>
      </c>
      <c r="C4" s="65">
        <v>18.2</v>
      </c>
      <c r="D4" s="65">
        <v>22</v>
      </c>
      <c r="E4" s="65">
        <v>23.8</v>
      </c>
      <c r="F4" s="65">
        <v>25.4</v>
      </c>
      <c r="G4" s="65">
        <v>26</v>
      </c>
      <c r="H4" s="65">
        <v>31</v>
      </c>
      <c r="I4" s="65">
        <v>33.299999999999997</v>
      </c>
      <c r="J4" s="65">
        <v>34</v>
      </c>
      <c r="K4" s="65">
        <v>35.299999999999997</v>
      </c>
      <c r="L4" s="65">
        <v>38</v>
      </c>
      <c r="M4" s="65">
        <v>40.299999999999997</v>
      </c>
      <c r="N4" s="65">
        <v>41.9</v>
      </c>
      <c r="O4" s="65">
        <v>43</v>
      </c>
    </row>
    <row r="5" spans="1:25" ht="15" thickBot="1" x14ac:dyDescent="0.35">
      <c r="A5" s="64" t="s">
        <v>39</v>
      </c>
      <c r="B5" s="65" t="s">
        <v>6</v>
      </c>
      <c r="C5" s="65">
        <v>19</v>
      </c>
      <c r="D5" s="65">
        <v>22</v>
      </c>
      <c r="E5" s="65">
        <v>22.4</v>
      </c>
      <c r="F5" s="65">
        <v>25.8</v>
      </c>
      <c r="G5" s="65">
        <v>26.6</v>
      </c>
      <c r="H5" s="65">
        <v>31.7</v>
      </c>
      <c r="I5" s="65">
        <v>36.700000000000003</v>
      </c>
      <c r="J5" s="65">
        <v>36</v>
      </c>
      <c r="K5" s="65">
        <v>37</v>
      </c>
      <c r="L5" s="65">
        <v>42.3</v>
      </c>
      <c r="M5" s="65">
        <v>42.4</v>
      </c>
      <c r="N5" s="65">
        <v>45</v>
      </c>
      <c r="O5" s="65">
        <v>45</v>
      </c>
    </row>
    <row r="6" spans="1:25" ht="15" thickBot="1" x14ac:dyDescent="0.35">
      <c r="A6" s="64" t="s">
        <v>40</v>
      </c>
      <c r="B6" s="65" t="s">
        <v>6</v>
      </c>
      <c r="C6" s="65">
        <v>18.399999999999999</v>
      </c>
      <c r="D6" s="65">
        <v>20.5</v>
      </c>
      <c r="E6" s="65">
        <v>21.7</v>
      </c>
      <c r="F6" s="65">
        <v>24.2</v>
      </c>
      <c r="G6" s="65">
        <v>28</v>
      </c>
      <c r="H6" s="65">
        <v>28</v>
      </c>
      <c r="I6" s="65">
        <v>33</v>
      </c>
      <c r="J6" s="65">
        <v>33.700000000000003</v>
      </c>
      <c r="K6" s="65">
        <v>36.9</v>
      </c>
      <c r="L6" s="65">
        <v>36</v>
      </c>
      <c r="M6" s="65">
        <v>36</v>
      </c>
      <c r="N6" s="65">
        <v>39.4</v>
      </c>
      <c r="O6" s="65">
        <v>39.299999999999997</v>
      </c>
    </row>
    <row r="7" spans="1:25" ht="15" thickBot="1" x14ac:dyDescent="0.35">
      <c r="A7" s="64" t="s">
        <v>41</v>
      </c>
      <c r="B7" s="65" t="s">
        <v>6</v>
      </c>
      <c r="C7" s="65">
        <v>19.7</v>
      </c>
      <c r="D7" s="65">
        <v>20.5</v>
      </c>
      <c r="E7" s="65">
        <v>21.4</v>
      </c>
      <c r="F7" s="65">
        <v>24.6</v>
      </c>
      <c r="G7" s="65">
        <v>23.4</v>
      </c>
      <c r="H7" s="65">
        <v>28.1</v>
      </c>
      <c r="I7" s="65">
        <v>28.7</v>
      </c>
      <c r="J7" s="65">
        <v>29.1</v>
      </c>
      <c r="K7" s="65">
        <v>29.8</v>
      </c>
      <c r="L7" s="65">
        <v>27.5</v>
      </c>
      <c r="M7" s="65">
        <v>29</v>
      </c>
      <c r="N7" s="65">
        <v>30.5</v>
      </c>
      <c r="O7" s="65">
        <v>34.1</v>
      </c>
    </row>
    <row r="8" spans="1:25" ht="15" thickBot="1" x14ac:dyDescent="0.35">
      <c r="A8" s="64" t="s">
        <v>42</v>
      </c>
      <c r="B8" s="65" t="s">
        <v>6</v>
      </c>
      <c r="C8" s="65">
        <v>18</v>
      </c>
      <c r="D8" s="65">
        <v>19.399999999999999</v>
      </c>
      <c r="E8" s="65">
        <v>21.4</v>
      </c>
      <c r="F8" s="65">
        <v>22.2</v>
      </c>
      <c r="G8" s="65">
        <v>23.5</v>
      </c>
      <c r="H8" s="65">
        <v>25.8</v>
      </c>
      <c r="I8" s="65">
        <v>30</v>
      </c>
      <c r="J8" s="65">
        <v>29</v>
      </c>
      <c r="K8" s="65">
        <v>29.5</v>
      </c>
      <c r="L8" s="65">
        <v>33.200000000000003</v>
      </c>
      <c r="M8" s="65">
        <v>33.299999999999997</v>
      </c>
      <c r="N8" s="65">
        <v>33.200000000000003</v>
      </c>
      <c r="O8" s="65">
        <v>35.6</v>
      </c>
    </row>
    <row r="9" spans="1:25" ht="15" thickBot="1" x14ac:dyDescent="0.35">
      <c r="A9" s="64" t="s">
        <v>43</v>
      </c>
      <c r="B9" s="65" t="s">
        <v>6</v>
      </c>
      <c r="C9" s="65">
        <v>17.5</v>
      </c>
      <c r="D9" s="65">
        <v>18.8</v>
      </c>
      <c r="E9" s="65">
        <v>19.7</v>
      </c>
      <c r="F9" s="65">
        <v>21.2</v>
      </c>
      <c r="G9" s="65">
        <v>23.4</v>
      </c>
      <c r="H9" s="65">
        <v>24.7</v>
      </c>
      <c r="I9" s="65">
        <v>25.2</v>
      </c>
      <c r="J9" s="65">
        <v>25.4</v>
      </c>
      <c r="K9" s="65">
        <v>26.6</v>
      </c>
      <c r="L9" s="65">
        <v>28.7</v>
      </c>
      <c r="M9" s="65">
        <v>30.4</v>
      </c>
      <c r="N9" s="65">
        <v>34</v>
      </c>
      <c r="O9" s="65">
        <v>34.1</v>
      </c>
    </row>
    <row r="10" spans="1:25" ht="15" thickBot="1" x14ac:dyDescent="0.35">
      <c r="A10" s="64" t="s">
        <v>68</v>
      </c>
      <c r="B10" s="65" t="s">
        <v>6</v>
      </c>
      <c r="C10" s="65">
        <v>19.3</v>
      </c>
      <c r="D10" s="65">
        <v>21.4</v>
      </c>
      <c r="E10" s="65">
        <v>24</v>
      </c>
      <c r="F10" s="65">
        <v>25.2</v>
      </c>
      <c r="G10" s="65">
        <v>28.8</v>
      </c>
      <c r="H10" s="65">
        <v>32.700000000000003</v>
      </c>
      <c r="I10" s="65">
        <v>37.1</v>
      </c>
      <c r="J10" s="65">
        <v>40</v>
      </c>
      <c r="K10" s="65">
        <v>40.9</v>
      </c>
      <c r="L10" s="65">
        <v>44.3</v>
      </c>
      <c r="M10" s="65">
        <v>46.8</v>
      </c>
      <c r="N10" s="65">
        <v>48.2</v>
      </c>
      <c r="O10" s="65">
        <v>50.5</v>
      </c>
    </row>
    <row r="11" spans="1:25" ht="15" thickBot="1" x14ac:dyDescent="0.35">
      <c r="A11" s="64" t="s">
        <v>44</v>
      </c>
      <c r="B11" s="65" t="s">
        <v>6</v>
      </c>
      <c r="C11" s="65">
        <v>18.100000000000001</v>
      </c>
      <c r="D11" s="65">
        <v>19.5</v>
      </c>
      <c r="E11" s="65">
        <v>20.8</v>
      </c>
      <c r="F11" s="65">
        <v>22.9</v>
      </c>
      <c r="G11" s="65">
        <v>23.3</v>
      </c>
      <c r="H11" s="65">
        <v>25.3</v>
      </c>
      <c r="I11" s="65">
        <v>25.5</v>
      </c>
      <c r="J11" s="65">
        <v>26.1</v>
      </c>
      <c r="K11" s="65">
        <v>27.6</v>
      </c>
      <c r="L11" s="65">
        <v>32</v>
      </c>
      <c r="M11" s="65">
        <v>32</v>
      </c>
      <c r="N11" s="65">
        <v>31.2</v>
      </c>
      <c r="O11" s="65">
        <v>33.6</v>
      </c>
    </row>
    <row r="12" spans="1:25" ht="15" thickBot="1" x14ac:dyDescent="0.35">
      <c r="A12" s="64" t="s">
        <v>45</v>
      </c>
      <c r="B12" s="65" t="s">
        <v>6</v>
      </c>
      <c r="C12" s="65">
        <v>19</v>
      </c>
      <c r="D12" s="65">
        <v>20.6</v>
      </c>
      <c r="E12" s="65">
        <v>21.7</v>
      </c>
      <c r="F12" s="65">
        <v>22.2</v>
      </c>
      <c r="G12" s="65">
        <v>23</v>
      </c>
      <c r="H12" s="65">
        <v>26.3</v>
      </c>
      <c r="I12" s="65">
        <v>26.4</v>
      </c>
      <c r="J12" s="65">
        <v>27.4</v>
      </c>
      <c r="K12" s="65">
        <v>31</v>
      </c>
      <c r="L12" s="65">
        <v>29</v>
      </c>
      <c r="M12" s="65">
        <v>30.8</v>
      </c>
      <c r="N12" s="65">
        <v>33</v>
      </c>
      <c r="O12" s="65">
        <v>33.799999999999997</v>
      </c>
    </row>
    <row r="13" spans="1:25" ht="15" thickBot="1" x14ac:dyDescent="0.35">
      <c r="A13" s="64" t="s">
        <v>46</v>
      </c>
      <c r="B13" s="65" t="s">
        <v>6</v>
      </c>
      <c r="C13" s="65">
        <v>18.3</v>
      </c>
      <c r="D13" s="65">
        <v>19.8</v>
      </c>
      <c r="E13" s="65">
        <v>20.2</v>
      </c>
      <c r="F13" s="65">
        <v>20.9</v>
      </c>
      <c r="G13" s="65">
        <v>22.4</v>
      </c>
      <c r="H13" s="65">
        <v>23.5</v>
      </c>
      <c r="I13" s="65">
        <v>24.7</v>
      </c>
      <c r="J13" s="65">
        <v>24</v>
      </c>
      <c r="K13" s="65">
        <v>26</v>
      </c>
      <c r="L13" s="65">
        <v>27.6</v>
      </c>
      <c r="M13" s="65">
        <v>28.1</v>
      </c>
      <c r="N13" s="65">
        <v>29.8</v>
      </c>
      <c r="O13" s="65">
        <v>28.9</v>
      </c>
    </row>
    <row r="14" spans="1:25" x14ac:dyDescent="0.3">
      <c r="A14" s="21"/>
      <c r="B14" s="66" t="s">
        <v>8</v>
      </c>
      <c r="C14" s="67">
        <f>AVERAGE(C3:C13)</f>
        <v>18.40909090909091</v>
      </c>
      <c r="D14" s="67">
        <f>AVERAGE(D3:D13)</f>
        <v>20.345454545454547</v>
      </c>
      <c r="E14" s="67">
        <f>AVERAGE(E3:E13)</f>
        <v>21.581818181818178</v>
      </c>
      <c r="F14" s="67">
        <f>AVERAGE(F3:F13)</f>
        <v>23.218181818181815</v>
      </c>
      <c r="G14" s="67">
        <f t="shared" ref="G14:O14" si="0">AVERAGE(G3:G13)</f>
        <v>24.59090909090909</v>
      </c>
      <c r="H14" s="67">
        <f t="shared" si="0"/>
        <v>27.309090909090912</v>
      </c>
      <c r="I14" s="67">
        <f t="shared" si="0"/>
        <v>29.672727272727265</v>
      </c>
      <c r="J14" s="67">
        <f t="shared" si="0"/>
        <v>30.381818181818179</v>
      </c>
      <c r="K14" s="67">
        <f t="shared" si="0"/>
        <v>31.781818181818185</v>
      </c>
      <c r="L14" s="67">
        <f t="shared" si="0"/>
        <v>33.427272727272729</v>
      </c>
      <c r="M14" s="67">
        <f t="shared" si="0"/>
        <v>34.581818181818186</v>
      </c>
      <c r="N14" s="67">
        <f t="shared" si="0"/>
        <v>36.445454545454545</v>
      </c>
      <c r="O14" s="67">
        <f t="shared" si="0"/>
        <v>37.690909090909095</v>
      </c>
      <c r="P14" s="67"/>
      <c r="Q14" s="67"/>
      <c r="R14" s="67"/>
      <c r="S14" s="67"/>
      <c r="T14" s="67"/>
      <c r="U14" s="68"/>
      <c r="V14" s="68"/>
      <c r="W14" s="68"/>
      <c r="X14" s="68"/>
      <c r="Y14" s="69"/>
    </row>
    <row r="15" spans="1:25" x14ac:dyDescent="0.3">
      <c r="A15" s="21"/>
      <c r="B15" s="66" t="s">
        <v>9</v>
      </c>
      <c r="C15" s="67">
        <f>STDEV(C3:C13)</f>
        <v>0.79303788743608639</v>
      </c>
      <c r="D15" s="67">
        <f>STDEV(D3:D13)</f>
        <v>1.0994213353975228</v>
      </c>
      <c r="E15" s="67">
        <f>STDEV(E3:E13)</f>
        <v>1.3869521850577127</v>
      </c>
      <c r="F15" s="67">
        <f>STDEV(F3:F13)</f>
        <v>1.8893481319323775</v>
      </c>
      <c r="G15" s="67">
        <f t="shared" ref="G15:O15" si="1">STDEV(G3:G13)</f>
        <v>2.336430844452515</v>
      </c>
      <c r="H15" s="67">
        <f t="shared" si="1"/>
        <v>3.2831248972448379</v>
      </c>
      <c r="I15" s="67">
        <f t="shared" si="1"/>
        <v>4.6656384148562307</v>
      </c>
      <c r="J15" s="67">
        <f t="shared" si="1"/>
        <v>4.9525383757863342</v>
      </c>
      <c r="K15" s="67">
        <f t="shared" si="1"/>
        <v>4.9416228471663386</v>
      </c>
      <c r="L15" s="67">
        <f t="shared" si="1"/>
        <v>5.9692697893613511</v>
      </c>
      <c r="M15" s="67">
        <f t="shared" si="1"/>
        <v>6.075823924673597</v>
      </c>
      <c r="N15" s="67">
        <f t="shared" si="1"/>
        <v>6.2312701171372371</v>
      </c>
      <c r="O15" s="67">
        <f t="shared" si="1"/>
        <v>6.2335310291125374</v>
      </c>
      <c r="P15" s="67"/>
      <c r="Q15" s="67"/>
      <c r="R15" s="67"/>
      <c r="S15" s="67"/>
      <c r="T15" s="67"/>
      <c r="U15" s="68"/>
      <c r="V15" s="68"/>
      <c r="W15" s="68"/>
      <c r="X15" s="68"/>
      <c r="Y15" s="69"/>
    </row>
    <row r="16" spans="1:25" x14ac:dyDescent="0.3">
      <c r="A16" s="21"/>
      <c r="B16" s="66" t="s">
        <v>10</v>
      </c>
      <c r="C16" s="67">
        <f>C15/SQRT(15)</f>
        <v>0.20476150206343163</v>
      </c>
      <c r="D16" s="67">
        <f t="shared" ref="D16:O16" si="2">D15/SQRT(15)</f>
        <v>0.28386936816398167</v>
      </c>
      <c r="E16" s="67">
        <f t="shared" si="2"/>
        <v>0.35810951431430055</v>
      </c>
      <c r="F16" s="67">
        <f t="shared" si="2"/>
        <v>0.48782759001081277</v>
      </c>
      <c r="G16" s="67">
        <f t="shared" si="2"/>
        <v>0.60326385000866145</v>
      </c>
      <c r="H16" s="67">
        <f t="shared" si="2"/>
        <v>0.84769920336987958</v>
      </c>
      <c r="I16" s="67">
        <f t="shared" si="2"/>
        <v>1.2046626586775835</v>
      </c>
      <c r="J16" s="67">
        <f t="shared" si="2"/>
        <v>1.2787399100582402</v>
      </c>
      <c r="K16" s="67">
        <f t="shared" si="2"/>
        <v>1.2759215326875539</v>
      </c>
      <c r="L16" s="67">
        <f t="shared" si="2"/>
        <v>1.5412588322143712</v>
      </c>
      <c r="M16" s="67">
        <f t="shared" si="2"/>
        <v>1.5687709916499619</v>
      </c>
      <c r="N16" s="67">
        <f t="shared" si="2"/>
        <v>1.6089070259594973</v>
      </c>
      <c r="O16" s="67">
        <f t="shared" si="2"/>
        <v>1.6094907909213358</v>
      </c>
      <c r="P16" s="67"/>
      <c r="Q16" s="67"/>
      <c r="R16" s="67"/>
      <c r="S16" s="67"/>
      <c r="T16" s="67"/>
      <c r="U16" s="68"/>
      <c r="V16" s="68"/>
      <c r="W16" s="68"/>
      <c r="X16" s="68"/>
      <c r="Y16" s="69"/>
    </row>
    <row r="17" spans="1:25" ht="15" thickBot="1" x14ac:dyDescent="0.35"/>
    <row r="18" spans="1:25" ht="15" thickBot="1" x14ac:dyDescent="0.35">
      <c r="A18" s="64" t="s">
        <v>47</v>
      </c>
      <c r="B18" s="65" t="s">
        <v>11</v>
      </c>
      <c r="C18" s="65">
        <v>19.600000000000001</v>
      </c>
      <c r="D18" s="65">
        <v>20.8</v>
      </c>
      <c r="E18" s="65">
        <v>23</v>
      </c>
      <c r="F18" s="65">
        <v>23.2</v>
      </c>
      <c r="G18" s="65">
        <v>25.4</v>
      </c>
      <c r="H18" s="65">
        <v>25.8</v>
      </c>
      <c r="I18" s="65">
        <v>29.3</v>
      </c>
      <c r="J18" s="65">
        <v>28.1</v>
      </c>
      <c r="K18" s="65">
        <v>28.7</v>
      </c>
      <c r="L18" s="65">
        <v>29.9</v>
      </c>
      <c r="M18" s="65">
        <v>29.8</v>
      </c>
      <c r="N18" s="65">
        <v>29.8</v>
      </c>
      <c r="O18" s="65">
        <v>30.8</v>
      </c>
    </row>
    <row r="19" spans="1:25" ht="15" thickBot="1" x14ac:dyDescent="0.35">
      <c r="A19" s="64" t="s">
        <v>48</v>
      </c>
      <c r="B19" s="65" t="s">
        <v>11</v>
      </c>
      <c r="C19" s="65">
        <v>17.600000000000001</v>
      </c>
      <c r="D19" s="65">
        <v>18.8</v>
      </c>
      <c r="E19" s="65">
        <v>20.100000000000001</v>
      </c>
      <c r="F19" s="65">
        <v>21</v>
      </c>
      <c r="G19" s="65">
        <v>22.5</v>
      </c>
      <c r="H19" s="65">
        <v>22.8</v>
      </c>
      <c r="I19" s="65">
        <v>25</v>
      </c>
      <c r="J19" s="65">
        <v>26.1</v>
      </c>
      <c r="K19" s="65">
        <v>25.6</v>
      </c>
      <c r="L19" s="65">
        <v>26.4</v>
      </c>
      <c r="M19" s="65">
        <v>26.7</v>
      </c>
      <c r="N19" s="65">
        <v>28.6</v>
      </c>
      <c r="O19" s="65">
        <v>28.6</v>
      </c>
    </row>
    <row r="20" spans="1:25" ht="15" thickBot="1" x14ac:dyDescent="0.35">
      <c r="A20" s="64" t="s">
        <v>49</v>
      </c>
      <c r="B20" s="65" t="s">
        <v>11</v>
      </c>
      <c r="C20" s="65">
        <v>19.2</v>
      </c>
      <c r="D20" s="65">
        <v>21.3</v>
      </c>
      <c r="E20" s="65">
        <v>22.5</v>
      </c>
      <c r="F20" s="65">
        <v>23.5</v>
      </c>
      <c r="G20" s="65">
        <v>24.6</v>
      </c>
      <c r="H20" s="65">
        <v>25.8</v>
      </c>
      <c r="I20" s="65">
        <v>27</v>
      </c>
      <c r="J20" s="65">
        <v>27.9</v>
      </c>
      <c r="K20" s="65">
        <v>27.4</v>
      </c>
      <c r="L20" s="65">
        <v>29.3</v>
      </c>
      <c r="M20" s="65">
        <v>28.1</v>
      </c>
      <c r="N20" s="65">
        <v>29.8</v>
      </c>
      <c r="O20" s="65">
        <v>29.8</v>
      </c>
    </row>
    <row r="21" spans="1:25" ht="15" thickBot="1" x14ac:dyDescent="0.35">
      <c r="A21" s="64" t="s">
        <v>50</v>
      </c>
      <c r="B21" s="65" t="s">
        <v>11</v>
      </c>
      <c r="C21" s="65">
        <v>18.899999999999999</v>
      </c>
      <c r="D21" s="65">
        <v>19.2</v>
      </c>
      <c r="E21" s="65">
        <v>20.399999999999999</v>
      </c>
      <c r="F21" s="65">
        <v>21</v>
      </c>
      <c r="G21" s="65">
        <v>21.7</v>
      </c>
      <c r="H21" s="65">
        <v>23</v>
      </c>
      <c r="I21" s="65">
        <v>29.3</v>
      </c>
      <c r="J21" s="65">
        <v>24.6</v>
      </c>
      <c r="K21" s="65">
        <v>25.3</v>
      </c>
      <c r="L21" s="65">
        <v>26.8</v>
      </c>
      <c r="M21" s="65">
        <v>26.9</v>
      </c>
      <c r="N21" s="65">
        <v>27.9</v>
      </c>
      <c r="O21" s="65">
        <v>27.5</v>
      </c>
    </row>
    <row r="22" spans="1:25" ht="15" thickBot="1" x14ac:dyDescent="0.35">
      <c r="A22" s="64" t="s">
        <v>51</v>
      </c>
      <c r="B22" s="65" t="s">
        <v>11</v>
      </c>
      <c r="C22" s="65">
        <v>16.600000000000001</v>
      </c>
      <c r="D22" s="65">
        <v>18.2</v>
      </c>
      <c r="E22" s="65">
        <v>20.2</v>
      </c>
      <c r="F22" s="65">
        <v>21</v>
      </c>
      <c r="G22" s="65">
        <v>23.3</v>
      </c>
      <c r="H22" s="65">
        <v>23.5</v>
      </c>
      <c r="I22" s="65">
        <v>24.7</v>
      </c>
      <c r="J22" s="65">
        <v>25.5</v>
      </c>
      <c r="K22" s="65">
        <v>25.3</v>
      </c>
      <c r="L22" s="65">
        <v>26.3</v>
      </c>
      <c r="M22" s="65">
        <v>27.3</v>
      </c>
      <c r="N22" s="65">
        <v>27.5</v>
      </c>
      <c r="O22" s="65">
        <v>28</v>
      </c>
    </row>
    <row r="23" spans="1:25" ht="15" thickBot="1" x14ac:dyDescent="0.35">
      <c r="A23" s="64" t="s">
        <v>52</v>
      </c>
      <c r="B23" s="65" t="s">
        <v>11</v>
      </c>
      <c r="C23" s="65">
        <v>16.8</v>
      </c>
      <c r="D23" s="65">
        <v>17.8</v>
      </c>
      <c r="E23" s="65">
        <v>18.8</v>
      </c>
      <c r="F23" s="65">
        <v>20.2</v>
      </c>
      <c r="G23" s="65">
        <v>21.2</v>
      </c>
      <c r="H23" s="65">
        <v>23.1</v>
      </c>
      <c r="I23" s="65">
        <v>23.9</v>
      </c>
      <c r="J23" s="65">
        <v>24.6</v>
      </c>
      <c r="K23" s="65">
        <v>24.9</v>
      </c>
      <c r="L23" s="65">
        <v>26.2</v>
      </c>
      <c r="M23" s="65">
        <v>26.4</v>
      </c>
      <c r="N23" s="65">
        <v>26.5</v>
      </c>
      <c r="O23" s="65">
        <v>27.5</v>
      </c>
    </row>
    <row r="24" spans="1:25" ht="15" thickBot="1" x14ac:dyDescent="0.35">
      <c r="A24" s="64" t="s">
        <v>24</v>
      </c>
      <c r="B24" s="65" t="s">
        <v>11</v>
      </c>
      <c r="C24" s="65">
        <v>18.2</v>
      </c>
      <c r="D24" s="65">
        <v>18.8</v>
      </c>
      <c r="E24" s="65">
        <v>19.899999999999999</v>
      </c>
      <c r="F24" s="65">
        <v>20.9</v>
      </c>
      <c r="G24" s="65">
        <v>21.1</v>
      </c>
      <c r="H24" s="65">
        <v>22.3</v>
      </c>
      <c r="I24" s="65">
        <v>24</v>
      </c>
      <c r="J24" s="65">
        <v>23.8</v>
      </c>
      <c r="K24" s="65">
        <v>23.7</v>
      </c>
      <c r="L24" s="65">
        <v>24.3</v>
      </c>
      <c r="M24" s="65">
        <v>24.4</v>
      </c>
      <c r="N24" s="65">
        <v>26</v>
      </c>
      <c r="O24" s="65">
        <v>26</v>
      </c>
    </row>
    <row r="25" spans="1:25" ht="15" thickBot="1" x14ac:dyDescent="0.35">
      <c r="A25" s="64" t="s">
        <v>53</v>
      </c>
      <c r="B25" s="65" t="s">
        <v>11</v>
      </c>
      <c r="C25" s="65">
        <v>17.3</v>
      </c>
      <c r="D25" s="65">
        <v>18.100000000000001</v>
      </c>
      <c r="E25" s="65">
        <v>19.3</v>
      </c>
      <c r="F25" s="65">
        <v>20.5</v>
      </c>
      <c r="G25" s="65">
        <v>21.2</v>
      </c>
      <c r="H25" s="65">
        <v>22.2</v>
      </c>
      <c r="I25" s="65">
        <v>23.1</v>
      </c>
      <c r="J25" s="65">
        <v>24.6</v>
      </c>
      <c r="K25" s="65">
        <v>24.7</v>
      </c>
      <c r="L25" s="65">
        <v>24.2</v>
      </c>
      <c r="M25" s="65">
        <v>24.4</v>
      </c>
      <c r="N25" s="65">
        <v>26.2</v>
      </c>
      <c r="O25" s="65">
        <v>26.1</v>
      </c>
    </row>
    <row r="26" spans="1:25" ht="15" thickBot="1" x14ac:dyDescent="0.35">
      <c r="A26" s="64" t="s">
        <v>54</v>
      </c>
      <c r="B26" s="65" t="s">
        <v>11</v>
      </c>
      <c r="C26" s="65">
        <v>18</v>
      </c>
      <c r="D26" s="65">
        <v>19.899999999999999</v>
      </c>
      <c r="E26" s="65">
        <v>21</v>
      </c>
      <c r="F26" s="65">
        <v>22.2</v>
      </c>
      <c r="G26" s="65">
        <v>23</v>
      </c>
      <c r="H26" s="65">
        <v>25.7</v>
      </c>
      <c r="I26" s="65">
        <v>25.5</v>
      </c>
      <c r="J26" s="65">
        <v>27</v>
      </c>
      <c r="K26" s="65">
        <v>27</v>
      </c>
      <c r="L26" s="65">
        <v>27.1</v>
      </c>
      <c r="M26" s="65">
        <v>27.3</v>
      </c>
      <c r="N26" s="65">
        <v>28.2</v>
      </c>
      <c r="O26" s="65">
        <v>32</v>
      </c>
    </row>
    <row r="27" spans="1:25" ht="15" thickBot="1" x14ac:dyDescent="0.35">
      <c r="A27" s="64" t="s">
        <v>55</v>
      </c>
      <c r="B27" s="65" t="s">
        <v>11</v>
      </c>
      <c r="C27" s="65">
        <v>17.8</v>
      </c>
      <c r="D27" s="65">
        <v>19.600000000000001</v>
      </c>
      <c r="E27" s="65">
        <v>21.1</v>
      </c>
      <c r="F27" s="65">
        <v>22.1</v>
      </c>
      <c r="G27" s="65">
        <v>23.2</v>
      </c>
      <c r="H27" s="65">
        <v>24.6</v>
      </c>
      <c r="I27" s="65">
        <v>25</v>
      </c>
      <c r="J27" s="65">
        <v>27</v>
      </c>
      <c r="K27" s="65">
        <v>26.8</v>
      </c>
      <c r="L27" s="65">
        <v>27.6</v>
      </c>
      <c r="M27" s="65">
        <v>27.6</v>
      </c>
      <c r="N27" s="65">
        <v>27.6</v>
      </c>
      <c r="O27" s="65">
        <v>28</v>
      </c>
    </row>
    <row r="28" spans="1:25" x14ac:dyDescent="0.3">
      <c r="A28" s="21"/>
      <c r="B28" s="70" t="s">
        <v>8</v>
      </c>
      <c r="C28" s="67">
        <f>AVERAGE(C18:C27)</f>
        <v>18.000000000000004</v>
      </c>
      <c r="D28" s="67">
        <f>AVERAGE(D18:D27)</f>
        <v>19.25</v>
      </c>
      <c r="E28" s="67">
        <f>AVERAGE(E18:E27)</f>
        <v>20.630000000000003</v>
      </c>
      <c r="F28" s="67">
        <f>AVERAGE(F18:F27)</f>
        <v>21.56</v>
      </c>
      <c r="G28" s="67">
        <f t="shared" ref="G28:O28" si="3">AVERAGE(G18:G27)</f>
        <v>22.719999999999995</v>
      </c>
      <c r="H28" s="67">
        <f t="shared" si="3"/>
        <v>23.88</v>
      </c>
      <c r="I28" s="67">
        <f t="shared" si="3"/>
        <v>25.679999999999996</v>
      </c>
      <c r="J28" s="67">
        <f t="shared" si="3"/>
        <v>25.919999999999998</v>
      </c>
      <c r="K28" s="67">
        <f t="shared" si="3"/>
        <v>25.939999999999998</v>
      </c>
      <c r="L28" s="67">
        <f t="shared" si="3"/>
        <v>26.809999999999995</v>
      </c>
      <c r="M28" s="67">
        <f t="shared" si="3"/>
        <v>26.890000000000004</v>
      </c>
      <c r="N28" s="67">
        <f t="shared" si="3"/>
        <v>27.809999999999995</v>
      </c>
      <c r="O28" s="67">
        <f t="shared" si="3"/>
        <v>28.429999999999996</v>
      </c>
      <c r="P28" s="67"/>
      <c r="Q28" s="67"/>
      <c r="R28" s="67"/>
      <c r="S28" s="67"/>
      <c r="T28" s="67"/>
      <c r="U28" s="67"/>
      <c r="V28" s="67"/>
      <c r="W28" s="67"/>
      <c r="X28" s="67"/>
      <c r="Y28" s="71"/>
    </row>
    <row r="29" spans="1:25" x14ac:dyDescent="0.3">
      <c r="A29" s="21"/>
      <c r="B29" s="70" t="s">
        <v>9</v>
      </c>
      <c r="C29" s="67">
        <f>STDEV(C18:C27)</f>
        <v>0.99666109251506985</v>
      </c>
      <c r="D29" s="67">
        <f>STDEV(D18:D27)</f>
        <v>1.1587828863845795</v>
      </c>
      <c r="E29" s="67">
        <f>STDEV(E18:E27)</f>
        <v>1.3182901383568371</v>
      </c>
      <c r="F29" s="67">
        <f>STDEV(F18:F27)</f>
        <v>1.1305849027040042</v>
      </c>
      <c r="G29" s="67">
        <f t="shared" ref="G29:O29" si="4">STDEV(G18:G27)</f>
        <v>1.4793391918165504</v>
      </c>
      <c r="H29" s="67">
        <f t="shared" si="4"/>
        <v>1.4612019405650649</v>
      </c>
      <c r="I29" s="67">
        <f t="shared" si="4"/>
        <v>2.1734764779035456</v>
      </c>
      <c r="J29" s="67">
        <f t="shared" si="4"/>
        <v>1.5251957979952018</v>
      </c>
      <c r="K29" s="67">
        <f t="shared" si="4"/>
        <v>1.4975535605335346</v>
      </c>
      <c r="L29" s="67">
        <f t="shared" si="4"/>
        <v>1.8369358544416661</v>
      </c>
      <c r="M29" s="67">
        <f t="shared" si="4"/>
        <v>1.6141389173316052</v>
      </c>
      <c r="N29" s="67">
        <f t="shared" si="4"/>
        <v>1.3510900948657885</v>
      </c>
      <c r="O29" s="67">
        <f t="shared" si="4"/>
        <v>1.935085412987126</v>
      </c>
      <c r="P29" s="67"/>
      <c r="Q29" s="67"/>
      <c r="R29" s="67"/>
      <c r="S29" s="67"/>
      <c r="T29" s="67"/>
      <c r="U29" s="67"/>
      <c r="V29" s="67"/>
      <c r="W29" s="67"/>
      <c r="X29" s="67"/>
      <c r="Y29" s="71"/>
    </row>
    <row r="30" spans="1:25" x14ac:dyDescent="0.3">
      <c r="A30" s="21"/>
      <c r="B30" s="67" t="s">
        <v>10</v>
      </c>
      <c r="C30" s="67">
        <f>C29/SQRT(15)</f>
        <v>0.25733678754158368</v>
      </c>
      <c r="D30" s="67">
        <f t="shared" ref="D30:O30" si="5">D29/SQRT(15)</f>
        <v>0.29919645472250916</v>
      </c>
      <c r="E30" s="67">
        <f t="shared" si="5"/>
        <v>0.34038105008836672</v>
      </c>
      <c r="F30" s="67">
        <f t="shared" si="5"/>
        <v>0.29191576664307606</v>
      </c>
      <c r="G30" s="67">
        <f t="shared" si="5"/>
        <v>0.38196373688649593</v>
      </c>
      <c r="H30" s="67">
        <f t="shared" si="5"/>
        <v>0.37728071875029706</v>
      </c>
      <c r="I30" s="67">
        <f t="shared" si="5"/>
        <v>0.5611892134862656</v>
      </c>
      <c r="J30" s="67">
        <f t="shared" si="5"/>
        <v>0.39380386168939652</v>
      </c>
      <c r="K30" s="67">
        <f t="shared" si="5"/>
        <v>0.38666666666666666</v>
      </c>
      <c r="L30" s="67">
        <f t="shared" si="5"/>
        <v>0.47429479815359094</v>
      </c>
      <c r="M30" s="67">
        <f t="shared" si="5"/>
        <v>0.41676887635270515</v>
      </c>
      <c r="N30" s="67">
        <f t="shared" si="5"/>
        <v>0.34884996244273314</v>
      </c>
      <c r="O30" s="67">
        <f t="shared" si="5"/>
        <v>0.49963690519920267</v>
      </c>
      <c r="P30" s="67"/>
      <c r="Q30" s="67"/>
      <c r="R30" s="67"/>
      <c r="S30" s="67"/>
      <c r="T30" s="67"/>
      <c r="U30" s="67"/>
      <c r="V30" s="67"/>
      <c r="W30" s="67"/>
      <c r="X30" s="67"/>
      <c r="Y30" s="71"/>
    </row>
    <row r="31" spans="1:25" x14ac:dyDescent="0.3">
      <c r="A31" s="21"/>
      <c r="B31" s="72" t="s">
        <v>36</v>
      </c>
      <c r="C31" s="73">
        <f>TTEST(C3:C13,C18:C27,2,2)</f>
        <v>0.30877903399717632</v>
      </c>
      <c r="D31" s="73">
        <f>TTEST(D3:D13,D18:D27,2,2)</f>
        <v>3.8563950884994945E-2</v>
      </c>
      <c r="E31" s="73">
        <f>TTEST(E3:E13,E18:E27,2,2)</f>
        <v>0.12435873355099837</v>
      </c>
      <c r="F31" s="73">
        <f>TTEST(F3:F13,F18:F27,2,2)</f>
        <v>2.6372690138079535E-2</v>
      </c>
      <c r="G31" s="73">
        <f t="shared" ref="G31:O31" si="6">TTEST(G3:G13,G18:G27,2,2)</f>
        <v>4.327786409790825E-2</v>
      </c>
      <c r="H31" s="73">
        <f t="shared" si="6"/>
        <v>6.8043909010795881E-3</v>
      </c>
      <c r="I31" s="73">
        <f t="shared" si="6"/>
        <v>2.3188882378336655E-2</v>
      </c>
      <c r="J31" s="73">
        <f t="shared" si="6"/>
        <v>1.3353363521912119E-2</v>
      </c>
      <c r="K31" s="73">
        <f t="shared" si="6"/>
        <v>1.9781123136756724E-3</v>
      </c>
      <c r="L31" s="73">
        <f t="shared" si="6"/>
        <v>3.3105652042001292E-3</v>
      </c>
      <c r="M31" s="73">
        <f t="shared" si="6"/>
        <v>1.0247397006545797E-3</v>
      </c>
      <c r="N31" s="73">
        <f t="shared" si="6"/>
        <v>4.0231265655340934E-4</v>
      </c>
      <c r="O31" s="73">
        <f t="shared" si="6"/>
        <v>2.4744551786994403E-4</v>
      </c>
      <c r="P31" s="73"/>
      <c r="Q31" s="73"/>
      <c r="R31" s="73"/>
      <c r="S31" s="73"/>
      <c r="T31" s="73"/>
      <c r="U31" s="73"/>
      <c r="V31" s="73"/>
      <c r="W31" s="73"/>
      <c r="X31" s="73"/>
      <c r="Y31" s="69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96B22-04AC-4556-9DDF-E6E375C7B48D}">
  <dimension ref="A1:F30"/>
  <sheetViews>
    <sheetView workbookViewId="0">
      <selection activeCell="M17" sqref="M17"/>
    </sheetView>
  </sheetViews>
  <sheetFormatPr defaultRowHeight="14.4" x14ac:dyDescent="0.3"/>
  <cols>
    <col min="2" max="2" width="12.77734375" customWidth="1"/>
    <col min="3" max="3" width="13.44140625" customWidth="1"/>
  </cols>
  <sheetData>
    <row r="1" spans="1:6" x14ac:dyDescent="0.3">
      <c r="A1" s="90" t="s">
        <v>73</v>
      </c>
      <c r="B1" s="91"/>
      <c r="C1" s="91"/>
      <c r="D1" s="91"/>
      <c r="E1" s="91"/>
      <c r="F1" s="92"/>
    </row>
    <row r="2" spans="1:6" x14ac:dyDescent="0.3">
      <c r="A2" s="27" t="s">
        <v>0</v>
      </c>
      <c r="B2" s="27" t="s">
        <v>1</v>
      </c>
      <c r="C2" s="27" t="s">
        <v>2</v>
      </c>
      <c r="D2" s="27" t="s">
        <v>15</v>
      </c>
      <c r="E2" s="27" t="s">
        <v>16</v>
      </c>
      <c r="F2" s="27" t="s">
        <v>17</v>
      </c>
    </row>
    <row r="3" spans="1:6" x14ac:dyDescent="0.3">
      <c r="A3" s="28">
        <v>1</v>
      </c>
      <c r="B3" s="29" t="s">
        <v>7</v>
      </c>
      <c r="C3" s="29">
        <v>37</v>
      </c>
      <c r="D3" s="29">
        <v>19.3</v>
      </c>
      <c r="E3" s="29">
        <v>11</v>
      </c>
      <c r="F3" s="29">
        <v>36.4</v>
      </c>
    </row>
    <row r="4" spans="1:6" x14ac:dyDescent="0.3">
      <c r="A4" s="13" t="s">
        <v>18</v>
      </c>
      <c r="B4" s="29" t="s">
        <v>7</v>
      </c>
      <c r="C4" s="29">
        <v>49.1</v>
      </c>
      <c r="D4" s="29">
        <v>23.9</v>
      </c>
      <c r="E4" s="29">
        <v>18.2</v>
      </c>
      <c r="F4" s="29">
        <v>43.3</v>
      </c>
    </row>
    <row r="5" spans="1:6" x14ac:dyDescent="0.3">
      <c r="A5" s="13" t="s">
        <v>19</v>
      </c>
      <c r="B5" s="29" t="s">
        <v>7</v>
      </c>
      <c r="C5" s="29">
        <v>46</v>
      </c>
      <c r="D5" s="29">
        <v>24.5</v>
      </c>
      <c r="E5" s="29">
        <v>15.1</v>
      </c>
      <c r="F5" s="29">
        <v>38.1</v>
      </c>
    </row>
    <row r="6" spans="1:6" x14ac:dyDescent="0.3">
      <c r="A6" s="13" t="s">
        <v>20</v>
      </c>
      <c r="B6" s="29" t="s">
        <v>7</v>
      </c>
      <c r="C6" s="29">
        <v>43.7</v>
      </c>
      <c r="D6" s="29">
        <v>27.4</v>
      </c>
      <c r="E6" s="29">
        <v>11.9</v>
      </c>
      <c r="F6" s="29">
        <v>30.3</v>
      </c>
    </row>
    <row r="7" spans="1:6" x14ac:dyDescent="0.3">
      <c r="A7" s="13" t="s">
        <v>21</v>
      </c>
      <c r="B7" s="29" t="s">
        <v>7</v>
      </c>
      <c r="C7" s="29">
        <v>42.7</v>
      </c>
      <c r="D7" s="29">
        <v>21.7</v>
      </c>
      <c r="E7" s="29">
        <v>14.8</v>
      </c>
      <c r="F7" s="29">
        <v>40.6</v>
      </c>
    </row>
    <row r="8" spans="1:6" x14ac:dyDescent="0.3">
      <c r="A8" s="13" t="s">
        <v>22</v>
      </c>
      <c r="B8" s="29" t="s">
        <v>7</v>
      </c>
      <c r="C8" s="29">
        <v>42.4</v>
      </c>
      <c r="D8" s="29">
        <v>21.1</v>
      </c>
      <c r="E8" s="29">
        <v>15.4</v>
      </c>
      <c r="F8" s="29">
        <v>42.3</v>
      </c>
    </row>
    <row r="9" spans="1:6" x14ac:dyDescent="0.3">
      <c r="A9" s="13" t="s">
        <v>23</v>
      </c>
      <c r="B9" s="29" t="s">
        <v>7</v>
      </c>
      <c r="C9" s="29">
        <v>42.4</v>
      </c>
      <c r="D9" s="29">
        <v>22.5</v>
      </c>
      <c r="E9" s="29">
        <v>14.9</v>
      </c>
      <c r="F9" s="29">
        <v>39.700000000000003</v>
      </c>
    </row>
    <row r="10" spans="1:6" x14ac:dyDescent="0.3">
      <c r="A10" s="13" t="s">
        <v>24</v>
      </c>
      <c r="B10" s="29" t="s">
        <v>7</v>
      </c>
      <c r="C10" s="29">
        <v>46</v>
      </c>
      <c r="D10" s="29">
        <v>23.2</v>
      </c>
      <c r="E10" s="29">
        <v>17.899999999999999</v>
      </c>
      <c r="F10" s="29">
        <v>43.5</v>
      </c>
    </row>
    <row r="11" spans="1:6" x14ac:dyDescent="0.3">
      <c r="A11" s="13" t="s">
        <v>25</v>
      </c>
      <c r="B11" s="29" t="s">
        <v>7</v>
      </c>
      <c r="C11" s="29">
        <v>45</v>
      </c>
      <c r="D11" s="29">
        <v>23.9</v>
      </c>
      <c r="E11" s="29">
        <v>15.7</v>
      </c>
      <c r="F11" s="29">
        <v>39.700000000000003</v>
      </c>
    </row>
    <row r="12" spans="1:6" x14ac:dyDescent="0.3">
      <c r="A12" s="13" t="s">
        <v>26</v>
      </c>
      <c r="B12" s="29" t="s">
        <v>7</v>
      </c>
      <c r="C12" s="29">
        <v>44.4</v>
      </c>
      <c r="D12" s="29">
        <v>22.8</v>
      </c>
      <c r="E12" s="29">
        <v>16.2</v>
      </c>
      <c r="F12" s="29">
        <v>41.6</v>
      </c>
    </row>
    <row r="13" spans="1:6" x14ac:dyDescent="0.3">
      <c r="B13" s="30" t="s">
        <v>8</v>
      </c>
      <c r="C13" s="6">
        <f>AVERAGE(C3:C12)</f>
        <v>43.86999999999999</v>
      </c>
      <c r="D13" s="6">
        <f t="shared" ref="D13:F13" si="0">AVERAGE(D3:D12)</f>
        <v>23.03</v>
      </c>
      <c r="E13" s="6">
        <f t="shared" si="0"/>
        <v>15.11</v>
      </c>
      <c r="F13" s="6">
        <f t="shared" si="0"/>
        <v>39.549999999999997</v>
      </c>
    </row>
    <row r="14" spans="1:6" x14ac:dyDescent="0.3">
      <c r="B14" s="30" t="s">
        <v>9</v>
      </c>
      <c r="C14" s="6">
        <f>STDEV(C3:C12)</f>
        <v>3.1780671973876058</v>
      </c>
      <c r="D14" s="6">
        <f t="shared" ref="D14:F14" si="1">STDEV(D3:D12)</f>
        <v>2.1741154012098285</v>
      </c>
      <c r="E14" s="6">
        <f t="shared" si="1"/>
        <v>2.2678673290609828</v>
      </c>
      <c r="F14" s="6">
        <f t="shared" si="1"/>
        <v>3.9463766785355001</v>
      </c>
    </row>
    <row r="16" spans="1:6" x14ac:dyDescent="0.3">
      <c r="A16" s="13"/>
      <c r="B16" s="13"/>
      <c r="C16" s="13"/>
      <c r="D16" s="13"/>
      <c r="E16" s="13"/>
      <c r="F16" s="13"/>
    </row>
    <row r="17" spans="1:6" x14ac:dyDescent="0.3">
      <c r="B17" s="13"/>
    </row>
    <row r="18" spans="1:6" x14ac:dyDescent="0.3">
      <c r="A18" s="84" t="s">
        <v>27</v>
      </c>
      <c r="B18" s="85" t="s">
        <v>14</v>
      </c>
      <c r="C18" s="85">
        <v>30.4</v>
      </c>
      <c r="D18" s="85">
        <v>19.899999999999999</v>
      </c>
      <c r="E18" s="85">
        <v>5.2</v>
      </c>
      <c r="F18" s="85">
        <v>20.6</v>
      </c>
    </row>
    <row r="19" spans="1:6" x14ac:dyDescent="0.3">
      <c r="A19" s="84" t="s">
        <v>28</v>
      </c>
      <c r="B19" s="85" t="s">
        <v>14</v>
      </c>
      <c r="C19" s="85">
        <v>29.9</v>
      </c>
      <c r="D19" s="85">
        <v>19.7</v>
      </c>
      <c r="E19" s="85">
        <v>4.5</v>
      </c>
      <c r="F19" s="85">
        <v>18.5</v>
      </c>
    </row>
    <row r="20" spans="1:6" x14ac:dyDescent="0.3">
      <c r="A20" s="84" t="s">
        <v>29</v>
      </c>
      <c r="B20" s="85" t="s">
        <v>14</v>
      </c>
      <c r="C20" s="85">
        <v>38</v>
      </c>
      <c r="D20" s="85">
        <v>25.7</v>
      </c>
      <c r="E20" s="85">
        <v>5</v>
      </c>
      <c r="F20" s="85">
        <v>16.3</v>
      </c>
    </row>
    <row r="21" spans="1:6" x14ac:dyDescent="0.3">
      <c r="A21" s="86">
        <v>12</v>
      </c>
      <c r="B21" s="85" t="s">
        <v>14</v>
      </c>
      <c r="C21" s="85">
        <v>32.700000000000003</v>
      </c>
      <c r="D21" s="85">
        <v>22.5</v>
      </c>
      <c r="E21" s="85">
        <v>5.4</v>
      </c>
      <c r="F21" s="85">
        <v>19.399999999999999</v>
      </c>
    </row>
    <row r="22" spans="1:6" x14ac:dyDescent="0.3">
      <c r="A22" s="84" t="s">
        <v>30</v>
      </c>
      <c r="B22" s="85" t="s">
        <v>14</v>
      </c>
      <c r="C22" s="85">
        <v>33.1</v>
      </c>
      <c r="D22" s="85">
        <v>21.8</v>
      </c>
      <c r="E22" s="85">
        <v>5.3</v>
      </c>
      <c r="F22" s="85">
        <v>19.5</v>
      </c>
    </row>
    <row r="23" spans="1:6" x14ac:dyDescent="0.3">
      <c r="A23" s="84" t="s">
        <v>31</v>
      </c>
      <c r="B23" s="85" t="s">
        <v>14</v>
      </c>
      <c r="C23" s="85">
        <v>33</v>
      </c>
      <c r="D23" s="85">
        <v>21.3</v>
      </c>
      <c r="E23" s="85">
        <v>4.4000000000000004</v>
      </c>
      <c r="F23" s="85">
        <v>17.2</v>
      </c>
    </row>
    <row r="24" spans="1:6" x14ac:dyDescent="0.3">
      <c r="A24" s="84" t="s">
        <v>32</v>
      </c>
      <c r="B24" s="85" t="s">
        <v>14</v>
      </c>
      <c r="C24" s="85">
        <v>33</v>
      </c>
      <c r="D24" s="85">
        <v>21</v>
      </c>
      <c r="E24" s="85">
        <v>5.7</v>
      </c>
      <c r="F24" s="85">
        <v>21.5</v>
      </c>
    </row>
    <row r="25" spans="1:6" x14ac:dyDescent="0.3">
      <c r="A25" s="84" t="s">
        <v>33</v>
      </c>
      <c r="B25" s="85" t="s">
        <v>14</v>
      </c>
      <c r="C25" s="85">
        <v>29.4</v>
      </c>
      <c r="D25" s="85">
        <v>19.8</v>
      </c>
      <c r="E25" s="85">
        <v>4.3</v>
      </c>
      <c r="F25" s="85">
        <v>17.899999999999999</v>
      </c>
    </row>
    <row r="26" spans="1:6" x14ac:dyDescent="0.3">
      <c r="A26" s="84" t="s">
        <v>34</v>
      </c>
      <c r="B26" s="85" t="s">
        <v>14</v>
      </c>
      <c r="C26" s="85">
        <v>29.5</v>
      </c>
      <c r="D26" s="85">
        <v>20.9</v>
      </c>
      <c r="E26" s="85">
        <v>4</v>
      </c>
      <c r="F26" s="85">
        <v>16.100000000000001</v>
      </c>
    </row>
    <row r="27" spans="1:6" x14ac:dyDescent="0.3">
      <c r="A27" s="84" t="s">
        <v>35</v>
      </c>
      <c r="B27" s="85" t="s">
        <v>14</v>
      </c>
      <c r="C27" s="85">
        <v>33.700000000000003</v>
      </c>
      <c r="D27" s="85">
        <v>22.5</v>
      </c>
      <c r="E27" s="85">
        <v>5.6</v>
      </c>
      <c r="F27" s="85">
        <v>20</v>
      </c>
    </row>
    <row r="28" spans="1:6" x14ac:dyDescent="0.3">
      <c r="B28" s="30" t="s">
        <v>8</v>
      </c>
      <c r="C28" s="6">
        <f>AVERAGE(C18:C27)</f>
        <v>32.269999999999996</v>
      </c>
      <c r="D28" s="6">
        <f t="shared" ref="D28:F28" si="2">AVERAGE(D18:D27)</f>
        <v>21.51</v>
      </c>
      <c r="E28" s="6">
        <f t="shared" si="2"/>
        <v>4.9400000000000004</v>
      </c>
      <c r="F28" s="6">
        <f t="shared" si="2"/>
        <v>18.7</v>
      </c>
    </row>
    <row r="29" spans="1:6" x14ac:dyDescent="0.3">
      <c r="B29" s="30" t="s">
        <v>9</v>
      </c>
      <c r="C29" s="6">
        <f>STDEV(C18:C27)</f>
        <v>2.6213016274786511</v>
      </c>
      <c r="D29" s="6">
        <f t="shared" ref="D29:F29" si="3">STDEV(D18:D27)</f>
        <v>1.7971891633572934</v>
      </c>
      <c r="E29" s="6">
        <f t="shared" si="3"/>
        <v>0.59665735560705002</v>
      </c>
      <c r="F29" s="6">
        <f t="shared" si="3"/>
        <v>1.8172017560585345</v>
      </c>
    </row>
    <row r="30" spans="1:6" x14ac:dyDescent="0.3">
      <c r="B30" s="30" t="s">
        <v>36</v>
      </c>
      <c r="C30" s="31">
        <f>_xlfn.T.TEST(C3:C12,C18:C27,1,1)</f>
        <v>4.4191170355877907E-6</v>
      </c>
      <c r="D30" s="31">
        <f t="shared" ref="D30:F30" si="4">_xlfn.T.TEST(D3:D12,D18:D27,1,1)</f>
        <v>2.8056558086660428E-2</v>
      </c>
      <c r="E30" s="31">
        <f t="shared" si="4"/>
        <v>3.0913543132119439E-7</v>
      </c>
      <c r="F30" s="31">
        <f t="shared" si="4"/>
        <v>9.6527315761007162E-8</v>
      </c>
    </row>
  </sheetData>
  <mergeCells count="1">
    <mergeCell ref="A1:F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0F7D1-D44C-45B3-B56B-63D21381514B}">
  <dimension ref="A1:X65"/>
  <sheetViews>
    <sheetView workbookViewId="0">
      <selection sqref="A1:K1"/>
    </sheetView>
  </sheetViews>
  <sheetFormatPr defaultRowHeight="14.4" x14ac:dyDescent="0.3"/>
  <cols>
    <col min="5" max="5" width="9.6640625" customWidth="1"/>
    <col min="6" max="6" width="8.88671875" style="7"/>
    <col min="7" max="7" width="10.5546875" customWidth="1"/>
  </cols>
  <sheetData>
    <row r="1" spans="1:24" ht="17.399999999999999" x14ac:dyDescent="0.3">
      <c r="A1" s="93" t="s">
        <v>69</v>
      </c>
      <c r="B1" s="94"/>
      <c r="C1" s="94"/>
      <c r="D1" s="94"/>
      <c r="E1" s="94"/>
      <c r="F1" s="94"/>
      <c r="G1" s="94"/>
      <c r="H1" s="94"/>
      <c r="I1" s="94"/>
      <c r="J1" s="94"/>
      <c r="K1" s="94"/>
    </row>
    <row r="2" spans="1:24" x14ac:dyDescent="0.3">
      <c r="A2" s="32" t="s">
        <v>0</v>
      </c>
      <c r="B2" s="33" t="s">
        <v>1</v>
      </c>
      <c r="C2" s="32" t="s">
        <v>2</v>
      </c>
      <c r="D2" s="34" t="s">
        <v>3</v>
      </c>
      <c r="E2" s="35" t="s">
        <v>4</v>
      </c>
      <c r="F2" s="36" t="s">
        <v>5</v>
      </c>
      <c r="G2" s="37">
        <v>0</v>
      </c>
      <c r="H2" s="37">
        <v>15</v>
      </c>
      <c r="I2" s="37">
        <v>30</v>
      </c>
      <c r="J2" s="37">
        <v>60</v>
      </c>
      <c r="K2" s="38">
        <v>120</v>
      </c>
    </row>
    <row r="3" spans="1:24" x14ac:dyDescent="0.3">
      <c r="A3" s="1" t="s">
        <v>37</v>
      </c>
      <c r="B3" s="1" t="s">
        <v>6</v>
      </c>
      <c r="C3" s="1">
        <v>35</v>
      </c>
      <c r="D3" s="39">
        <v>69</v>
      </c>
      <c r="E3" s="40">
        <v>139</v>
      </c>
      <c r="F3" s="41">
        <v>278</v>
      </c>
      <c r="G3" s="2">
        <v>180</v>
      </c>
      <c r="H3" s="2">
        <v>399</v>
      </c>
      <c r="I3" s="2">
        <v>451</v>
      </c>
      <c r="J3" s="2">
        <v>276</v>
      </c>
      <c r="K3" s="3">
        <v>176</v>
      </c>
      <c r="V3" s="15"/>
      <c r="X3" s="8">
        <v>0</v>
      </c>
    </row>
    <row r="4" spans="1:24" x14ac:dyDescent="0.3">
      <c r="A4" s="1" t="s">
        <v>38</v>
      </c>
      <c r="B4" s="1" t="s">
        <v>6</v>
      </c>
      <c r="C4" s="1">
        <v>42</v>
      </c>
      <c r="D4" s="39">
        <v>84</v>
      </c>
      <c r="E4" s="40">
        <v>168</v>
      </c>
      <c r="F4" s="41">
        <v>335</v>
      </c>
      <c r="G4" s="2">
        <v>171</v>
      </c>
      <c r="H4" s="2">
        <v>350</v>
      </c>
      <c r="I4" s="2">
        <v>400</v>
      </c>
      <c r="J4" s="2">
        <v>310</v>
      </c>
      <c r="K4" s="2">
        <v>195</v>
      </c>
      <c r="X4" s="8">
        <v>15</v>
      </c>
    </row>
    <row r="5" spans="1:24" x14ac:dyDescent="0.3">
      <c r="A5" s="1" t="s">
        <v>39</v>
      </c>
      <c r="B5" s="1" t="s">
        <v>6</v>
      </c>
      <c r="C5" s="1">
        <v>45</v>
      </c>
      <c r="D5" s="39">
        <v>90</v>
      </c>
      <c r="E5" s="40">
        <v>180</v>
      </c>
      <c r="F5" s="41">
        <v>360</v>
      </c>
      <c r="G5" s="2">
        <v>178</v>
      </c>
      <c r="H5" s="2">
        <v>302</v>
      </c>
      <c r="I5" s="2">
        <v>300</v>
      </c>
      <c r="J5" s="2">
        <v>220</v>
      </c>
      <c r="K5" s="2">
        <v>185</v>
      </c>
      <c r="X5" s="8">
        <v>30</v>
      </c>
    </row>
    <row r="6" spans="1:24" x14ac:dyDescent="0.3">
      <c r="A6" s="1" t="s">
        <v>40</v>
      </c>
      <c r="B6" s="1" t="s">
        <v>6</v>
      </c>
      <c r="C6" s="1">
        <v>39</v>
      </c>
      <c r="D6" s="39">
        <v>79</v>
      </c>
      <c r="E6" s="40">
        <v>158</v>
      </c>
      <c r="F6" s="41">
        <v>315</v>
      </c>
      <c r="G6" s="2">
        <v>160</v>
      </c>
      <c r="H6" s="2">
        <v>320</v>
      </c>
      <c r="I6" s="2">
        <v>333</v>
      </c>
      <c r="J6" s="2">
        <v>244</v>
      </c>
      <c r="K6" s="2">
        <v>175</v>
      </c>
      <c r="X6" s="8">
        <v>60</v>
      </c>
    </row>
    <row r="7" spans="1:24" x14ac:dyDescent="0.3">
      <c r="A7" s="1" t="s">
        <v>41</v>
      </c>
      <c r="B7" s="1" t="s">
        <v>6</v>
      </c>
      <c r="C7" s="1">
        <v>31</v>
      </c>
      <c r="D7" s="39">
        <v>61</v>
      </c>
      <c r="E7" s="40">
        <v>122</v>
      </c>
      <c r="F7" s="41">
        <v>244</v>
      </c>
      <c r="G7" s="2">
        <v>161</v>
      </c>
      <c r="H7" s="2">
        <v>322</v>
      </c>
      <c r="I7" s="2">
        <v>356</v>
      </c>
      <c r="J7" s="2">
        <v>310</v>
      </c>
      <c r="K7" s="2">
        <v>180</v>
      </c>
      <c r="X7" s="8">
        <v>120</v>
      </c>
    </row>
    <row r="8" spans="1:24" x14ac:dyDescent="0.3">
      <c r="A8" s="1" t="s">
        <v>42</v>
      </c>
      <c r="B8" s="1" t="s">
        <v>6</v>
      </c>
      <c r="C8" s="1">
        <v>33</v>
      </c>
      <c r="D8" s="39">
        <v>66</v>
      </c>
      <c r="E8" s="40">
        <v>133</v>
      </c>
      <c r="F8" s="41">
        <v>266</v>
      </c>
      <c r="G8" s="2">
        <v>160</v>
      </c>
      <c r="H8" s="2">
        <v>310</v>
      </c>
      <c r="I8" s="2">
        <v>300</v>
      </c>
      <c r="J8" s="2">
        <v>311</v>
      </c>
      <c r="K8" s="2">
        <v>220</v>
      </c>
      <c r="X8" s="8"/>
    </row>
    <row r="9" spans="1:24" x14ac:dyDescent="0.3">
      <c r="A9" s="1" t="s">
        <v>43</v>
      </c>
      <c r="B9" s="1" t="s">
        <v>6</v>
      </c>
      <c r="C9" s="1">
        <v>34</v>
      </c>
      <c r="D9" s="39">
        <v>68</v>
      </c>
      <c r="E9" s="40">
        <v>136</v>
      </c>
      <c r="F9" s="41">
        <v>272</v>
      </c>
      <c r="G9" s="2">
        <v>172</v>
      </c>
      <c r="H9" s="2">
        <v>410</v>
      </c>
      <c r="I9" s="2">
        <v>302</v>
      </c>
      <c r="J9" s="2">
        <v>262</v>
      </c>
      <c r="K9" s="2">
        <v>214</v>
      </c>
    </row>
    <row r="10" spans="1:24" x14ac:dyDescent="0.3">
      <c r="A10" s="1" t="s">
        <v>44</v>
      </c>
      <c r="B10" s="1" t="s">
        <v>6</v>
      </c>
      <c r="C10" s="1">
        <v>31</v>
      </c>
      <c r="D10" s="39">
        <v>62</v>
      </c>
      <c r="E10" s="40">
        <v>125</v>
      </c>
      <c r="F10" s="41">
        <v>250</v>
      </c>
      <c r="G10" s="2">
        <v>160</v>
      </c>
      <c r="H10" s="2">
        <v>313</v>
      </c>
      <c r="I10" s="4">
        <v>314</v>
      </c>
      <c r="J10" s="2">
        <v>252</v>
      </c>
      <c r="K10" s="2">
        <v>197</v>
      </c>
    </row>
    <row r="11" spans="1:24" x14ac:dyDescent="0.3">
      <c r="A11" s="1" t="s">
        <v>45</v>
      </c>
      <c r="B11" s="1" t="s">
        <v>6</v>
      </c>
      <c r="C11" s="1">
        <v>33</v>
      </c>
      <c r="D11" s="39">
        <v>66</v>
      </c>
      <c r="E11" s="40">
        <v>132</v>
      </c>
      <c r="F11" s="41">
        <v>264</v>
      </c>
      <c r="G11" s="2">
        <v>172</v>
      </c>
      <c r="H11" s="2">
        <v>330</v>
      </c>
      <c r="I11" s="2">
        <v>388</v>
      </c>
      <c r="J11" s="2">
        <v>281</v>
      </c>
      <c r="K11" s="2">
        <v>211</v>
      </c>
    </row>
    <row r="12" spans="1:24" x14ac:dyDescent="0.3">
      <c r="A12" s="1" t="s">
        <v>46</v>
      </c>
      <c r="B12" s="1" t="s">
        <v>6</v>
      </c>
      <c r="C12" s="1">
        <v>30</v>
      </c>
      <c r="D12" s="39">
        <v>60</v>
      </c>
      <c r="E12" s="40">
        <v>119</v>
      </c>
      <c r="F12" s="41">
        <v>238</v>
      </c>
      <c r="G12" s="2">
        <v>175</v>
      </c>
      <c r="H12" s="2">
        <v>371</v>
      </c>
      <c r="I12" s="2">
        <v>306</v>
      </c>
      <c r="J12" s="2">
        <v>232</v>
      </c>
      <c r="K12" s="2">
        <v>184</v>
      </c>
    </row>
    <row r="13" spans="1:24" x14ac:dyDescent="0.3">
      <c r="B13" s="5" t="s">
        <v>8</v>
      </c>
      <c r="C13" s="5">
        <f>AVERAGE(C3:C12)</f>
        <v>35.299999999999997</v>
      </c>
      <c r="D13" s="5"/>
      <c r="E13" s="5"/>
      <c r="F13" s="5"/>
      <c r="G13" s="5">
        <f t="shared" ref="G13:K13" si="0">AVERAGE(G3:G12)</f>
        <v>168.9</v>
      </c>
      <c r="H13" s="5">
        <f t="shared" si="0"/>
        <v>342.7</v>
      </c>
      <c r="I13" s="5">
        <f t="shared" si="0"/>
        <v>345</v>
      </c>
      <c r="J13" s="5">
        <f t="shared" si="0"/>
        <v>269.8</v>
      </c>
      <c r="K13" s="5">
        <f t="shared" si="0"/>
        <v>193.7</v>
      </c>
    </row>
    <row r="14" spans="1:24" x14ac:dyDescent="0.3">
      <c r="B14" s="5" t="s">
        <v>9</v>
      </c>
      <c r="C14" s="6">
        <f>STDEV(C3:C12)</f>
        <v>5.0563491440630068</v>
      </c>
      <c r="D14" s="6"/>
      <c r="E14" s="6"/>
      <c r="F14" s="6"/>
      <c r="G14" s="6">
        <f t="shared" ref="G14:K14" si="1">STDEV(G3:G12)</f>
        <v>7.936553968120478</v>
      </c>
      <c r="H14" s="6">
        <f t="shared" si="1"/>
        <v>38.392852344038225</v>
      </c>
      <c r="I14" s="6">
        <f t="shared" si="1"/>
        <v>52.44679844057849</v>
      </c>
      <c r="J14" s="6">
        <f t="shared" si="1"/>
        <v>33.409246890311302</v>
      </c>
      <c r="K14" s="6">
        <f t="shared" si="1"/>
        <v>16.452287919246299</v>
      </c>
    </row>
    <row r="15" spans="1:24" x14ac:dyDescent="0.3">
      <c r="B15" s="5" t="s">
        <v>10</v>
      </c>
      <c r="C15" s="6">
        <f>C14/SQRT(10)</f>
        <v>1.5989579940281953</v>
      </c>
      <c r="D15" s="6"/>
      <c r="E15" s="6"/>
      <c r="F15" s="6"/>
      <c r="G15" s="6">
        <f t="shared" ref="G15:K15" si="2">G14/SQRT(10)</f>
        <v>2.5097587312108089</v>
      </c>
      <c r="H15" s="6">
        <f t="shared" si="2"/>
        <v>12.140885927769526</v>
      </c>
      <c r="I15" s="6">
        <f t="shared" si="2"/>
        <v>16.585133905599516</v>
      </c>
      <c r="J15" s="6">
        <f t="shared" si="2"/>
        <v>10.564931508428131</v>
      </c>
      <c r="K15" s="6">
        <f t="shared" si="2"/>
        <v>5.2026702545690675</v>
      </c>
    </row>
    <row r="16" spans="1:24" x14ac:dyDescent="0.3">
      <c r="K16" s="8"/>
    </row>
    <row r="17" spans="1:11" x14ac:dyDescent="0.3">
      <c r="A17" s="1" t="s">
        <v>47</v>
      </c>
      <c r="B17" s="1" t="s">
        <v>11</v>
      </c>
      <c r="C17" s="1">
        <v>30</v>
      </c>
      <c r="D17" s="42">
        <v>60</v>
      </c>
      <c r="E17" s="42">
        <v>119</v>
      </c>
      <c r="F17" s="43">
        <v>238</v>
      </c>
      <c r="G17" s="10">
        <v>115</v>
      </c>
      <c r="H17" s="10">
        <v>219</v>
      </c>
      <c r="I17" s="10">
        <v>233</v>
      </c>
      <c r="J17" s="10">
        <v>171</v>
      </c>
      <c r="K17" s="10">
        <v>129</v>
      </c>
    </row>
    <row r="18" spans="1:11" x14ac:dyDescent="0.3">
      <c r="A18" s="1" t="s">
        <v>48</v>
      </c>
      <c r="B18" s="1" t="s">
        <v>11</v>
      </c>
      <c r="C18" s="1">
        <v>29</v>
      </c>
      <c r="D18" s="42">
        <v>57</v>
      </c>
      <c r="E18" s="42">
        <v>114</v>
      </c>
      <c r="F18" s="43">
        <v>229</v>
      </c>
      <c r="G18" s="10">
        <v>129</v>
      </c>
      <c r="H18" s="10">
        <v>233</v>
      </c>
      <c r="I18" s="10">
        <v>173</v>
      </c>
      <c r="J18" s="10">
        <v>170</v>
      </c>
      <c r="K18" s="10">
        <v>131</v>
      </c>
    </row>
    <row r="19" spans="1:11" x14ac:dyDescent="0.3">
      <c r="A19" s="1" t="s">
        <v>49</v>
      </c>
      <c r="B19" s="1" t="s">
        <v>11</v>
      </c>
      <c r="C19" s="1">
        <v>30</v>
      </c>
      <c r="D19" s="42">
        <v>60</v>
      </c>
      <c r="E19" s="42">
        <v>119</v>
      </c>
      <c r="F19" s="43">
        <v>238</v>
      </c>
      <c r="G19" s="10">
        <v>125</v>
      </c>
      <c r="H19" s="10">
        <v>229</v>
      </c>
      <c r="I19" s="10">
        <v>210</v>
      </c>
      <c r="J19" s="10">
        <v>180</v>
      </c>
      <c r="K19" s="10">
        <v>138</v>
      </c>
    </row>
    <row r="20" spans="1:11" x14ac:dyDescent="0.3">
      <c r="A20" s="1" t="s">
        <v>50</v>
      </c>
      <c r="B20" s="1" t="s">
        <v>11</v>
      </c>
      <c r="C20" s="1">
        <v>28</v>
      </c>
      <c r="D20" s="42">
        <v>56</v>
      </c>
      <c r="E20" s="42">
        <v>112</v>
      </c>
      <c r="F20" s="43">
        <v>223</v>
      </c>
      <c r="G20" s="10">
        <v>142</v>
      </c>
      <c r="H20" s="10">
        <v>221</v>
      </c>
      <c r="I20" s="10">
        <v>176</v>
      </c>
      <c r="J20" s="10">
        <v>170</v>
      </c>
      <c r="K20" s="10">
        <v>151</v>
      </c>
    </row>
    <row r="21" spans="1:11" x14ac:dyDescent="0.3">
      <c r="A21" s="1" t="s">
        <v>51</v>
      </c>
      <c r="B21" s="1" t="s">
        <v>11</v>
      </c>
      <c r="C21" s="1">
        <v>28</v>
      </c>
      <c r="D21" s="42">
        <v>55</v>
      </c>
      <c r="E21" s="42">
        <v>110</v>
      </c>
      <c r="F21" s="43">
        <v>220</v>
      </c>
      <c r="G21" s="10">
        <v>140</v>
      </c>
      <c r="H21" s="10">
        <v>210</v>
      </c>
      <c r="I21" s="10">
        <v>240</v>
      </c>
      <c r="J21" s="10">
        <v>203</v>
      </c>
      <c r="K21" s="10">
        <v>137</v>
      </c>
    </row>
    <row r="22" spans="1:11" x14ac:dyDescent="0.3">
      <c r="A22" s="1" t="s">
        <v>52</v>
      </c>
      <c r="B22" s="1" t="s">
        <v>11</v>
      </c>
      <c r="C22" s="1">
        <v>27</v>
      </c>
      <c r="D22" s="42">
        <v>53</v>
      </c>
      <c r="E22" s="42">
        <v>106</v>
      </c>
      <c r="F22" s="43">
        <v>212</v>
      </c>
      <c r="G22" s="10">
        <v>139</v>
      </c>
      <c r="H22" s="10">
        <v>240</v>
      </c>
      <c r="I22" s="10">
        <v>193</v>
      </c>
      <c r="J22" s="10">
        <v>184</v>
      </c>
      <c r="K22" s="10">
        <v>144</v>
      </c>
    </row>
    <row r="23" spans="1:11" x14ac:dyDescent="0.3">
      <c r="A23" s="1" t="s">
        <v>24</v>
      </c>
      <c r="B23" s="1" t="s">
        <v>11</v>
      </c>
      <c r="C23" s="1">
        <v>26</v>
      </c>
      <c r="D23" s="42">
        <v>52</v>
      </c>
      <c r="E23" s="42">
        <v>104</v>
      </c>
      <c r="F23" s="43">
        <v>208</v>
      </c>
      <c r="G23" s="10">
        <v>140</v>
      </c>
      <c r="H23" s="10">
        <v>212</v>
      </c>
      <c r="I23" s="10">
        <v>175</v>
      </c>
      <c r="J23" s="10">
        <v>170</v>
      </c>
      <c r="K23" s="10">
        <v>145</v>
      </c>
    </row>
    <row r="24" spans="1:11" x14ac:dyDescent="0.3">
      <c r="A24" s="1" t="s">
        <v>53</v>
      </c>
      <c r="B24" s="1" t="s">
        <v>11</v>
      </c>
      <c r="C24" s="1">
        <v>26</v>
      </c>
      <c r="D24" s="42">
        <v>52</v>
      </c>
      <c r="E24" s="42">
        <v>105</v>
      </c>
      <c r="F24" s="43">
        <v>210</v>
      </c>
      <c r="G24" s="10">
        <v>130</v>
      </c>
      <c r="H24" s="10">
        <v>200</v>
      </c>
      <c r="I24" s="10">
        <v>206</v>
      </c>
      <c r="J24" s="10">
        <v>193</v>
      </c>
      <c r="K24" s="10">
        <v>138</v>
      </c>
    </row>
    <row r="25" spans="1:11" x14ac:dyDescent="0.3">
      <c r="A25" s="1" t="s">
        <v>54</v>
      </c>
      <c r="B25" s="1" t="s">
        <v>11</v>
      </c>
      <c r="C25" s="1">
        <v>28</v>
      </c>
      <c r="D25" s="42">
        <v>56</v>
      </c>
      <c r="E25" s="42">
        <v>113</v>
      </c>
      <c r="F25" s="43">
        <v>226</v>
      </c>
      <c r="G25" s="10">
        <v>150</v>
      </c>
      <c r="H25" s="10">
        <v>250</v>
      </c>
      <c r="I25" s="10">
        <v>239</v>
      </c>
      <c r="J25" s="10">
        <v>180</v>
      </c>
      <c r="K25" s="10">
        <v>152</v>
      </c>
    </row>
    <row r="26" spans="1:11" x14ac:dyDescent="0.3">
      <c r="A26" s="1" t="s">
        <v>55</v>
      </c>
      <c r="B26" s="1" t="s">
        <v>11</v>
      </c>
      <c r="C26" s="1">
        <v>28</v>
      </c>
      <c r="D26" s="42">
        <v>55</v>
      </c>
      <c r="E26" s="42">
        <v>110</v>
      </c>
      <c r="F26" s="43">
        <v>221</v>
      </c>
      <c r="G26" s="10">
        <v>180</v>
      </c>
      <c r="H26" s="10">
        <v>300</v>
      </c>
      <c r="I26" s="10">
        <v>227</v>
      </c>
      <c r="J26" s="10">
        <v>240</v>
      </c>
      <c r="K26" s="10">
        <v>159</v>
      </c>
    </row>
    <row r="27" spans="1:11" x14ac:dyDescent="0.3">
      <c r="B27" s="5" t="s">
        <v>8</v>
      </c>
      <c r="C27" s="5">
        <f>AVERAGE(C17:C26)</f>
        <v>28</v>
      </c>
      <c r="D27" s="5"/>
      <c r="E27" s="5"/>
      <c r="F27" s="5"/>
      <c r="G27" s="5">
        <f t="shared" ref="G27:K27" si="3">AVERAGE(G17:G26)</f>
        <v>139</v>
      </c>
      <c r="H27" s="5">
        <f t="shared" si="3"/>
        <v>231.4</v>
      </c>
      <c r="I27" s="5">
        <f t="shared" si="3"/>
        <v>207.2</v>
      </c>
      <c r="J27" s="5">
        <f t="shared" si="3"/>
        <v>186.1</v>
      </c>
      <c r="K27" s="5">
        <f t="shared" si="3"/>
        <v>142.4</v>
      </c>
    </row>
    <row r="28" spans="1:11" x14ac:dyDescent="0.3">
      <c r="B28" s="5" t="s">
        <v>9</v>
      </c>
      <c r="C28" s="6">
        <f>STDEV(C17:C26)</f>
        <v>1.4142135623730951</v>
      </c>
      <c r="D28" s="6"/>
      <c r="E28" s="6"/>
      <c r="F28" s="6"/>
      <c r="G28" s="6">
        <f t="shared" ref="G28:K28" si="4">STDEV(G17:G26)</f>
        <v>17.530925056406275</v>
      </c>
      <c r="H28" s="6">
        <f t="shared" si="4"/>
        <v>28.316465567267127</v>
      </c>
      <c r="I28" s="6">
        <f t="shared" si="4"/>
        <v>26.947685944766672</v>
      </c>
      <c r="J28" s="6">
        <f t="shared" si="4"/>
        <v>21.91625474898083</v>
      </c>
      <c r="K28" s="6">
        <f t="shared" si="4"/>
        <v>9.5939795937058605</v>
      </c>
    </row>
    <row r="29" spans="1:11" x14ac:dyDescent="0.3">
      <c r="B29" s="5" t="s">
        <v>10</v>
      </c>
      <c r="C29" s="6">
        <f>C28/SQRT(10)</f>
        <v>0.44721359549995793</v>
      </c>
      <c r="D29" s="6"/>
      <c r="E29" s="6"/>
      <c r="F29" s="6"/>
      <c r="G29" s="6">
        <f t="shared" ref="G29:K29" si="5">G28/SQRT(10)</f>
        <v>5.5437652667959645</v>
      </c>
      <c r="H29" s="6">
        <f t="shared" si="5"/>
        <v>8.954452647829596</v>
      </c>
      <c r="I29" s="6">
        <f t="shared" si="5"/>
        <v>8.5216065256369067</v>
      </c>
      <c r="J29" s="6">
        <f t="shared" si="5"/>
        <v>6.9305282787261229</v>
      </c>
      <c r="K29" s="6">
        <f t="shared" si="5"/>
        <v>3.0338827341287344</v>
      </c>
    </row>
    <row r="30" spans="1:11" x14ac:dyDescent="0.3">
      <c r="B30" s="5" t="s">
        <v>12</v>
      </c>
      <c r="C30" s="11">
        <f>TTEST(C3:C12,C17:C26,2,2)</f>
        <v>3.4796410234131764E-4</v>
      </c>
      <c r="D30" s="11"/>
      <c r="E30" s="11"/>
      <c r="F30" s="11"/>
      <c r="G30" s="11">
        <f t="shared" ref="G30:K30" si="6">TTEST(G3:G12,G17:G26,2,2)</f>
        <v>1.1202223136100145E-4</v>
      </c>
      <c r="H30" s="11">
        <f t="shared" si="6"/>
        <v>7.6118320897013773E-7</v>
      </c>
      <c r="I30" s="11">
        <f t="shared" si="6"/>
        <v>7.4375365969417782E-7</v>
      </c>
      <c r="J30" s="11">
        <f t="shared" si="6"/>
        <v>3.2194792407256412E-6</v>
      </c>
      <c r="K30" s="11">
        <f t="shared" si="6"/>
        <v>9.9184178276691763E-8</v>
      </c>
    </row>
    <row r="33" spans="4:14" x14ac:dyDescent="0.3">
      <c r="N33" s="26"/>
    </row>
    <row r="34" spans="4:14" x14ac:dyDescent="0.3">
      <c r="N34" s="26"/>
    </row>
    <row r="35" spans="4:14" x14ac:dyDescent="0.3">
      <c r="N35" s="26"/>
    </row>
    <row r="36" spans="4:14" x14ac:dyDescent="0.3">
      <c r="N36" s="26"/>
    </row>
    <row r="37" spans="4:14" x14ac:dyDescent="0.3">
      <c r="N37" s="26"/>
    </row>
    <row r="41" spans="4:14" x14ac:dyDescent="0.3">
      <c r="D41" s="12"/>
      <c r="E41" s="12"/>
      <c r="F41" s="12"/>
      <c r="G41" s="13"/>
      <c r="H41" s="12"/>
      <c r="I41" s="13"/>
      <c r="J41" s="12"/>
      <c r="K41" s="13"/>
      <c r="L41" s="13"/>
      <c r="M41" s="13"/>
      <c r="N41" s="13"/>
    </row>
    <row r="42" spans="4:14" x14ac:dyDescent="0.3">
      <c r="D42" s="12"/>
      <c r="E42" s="12"/>
      <c r="F42" s="12"/>
      <c r="G42" s="13"/>
      <c r="H42" s="12"/>
      <c r="I42" s="13"/>
      <c r="J42" s="12"/>
      <c r="K42" s="13"/>
      <c r="L42" s="13"/>
      <c r="M42" s="13"/>
      <c r="N42" s="13"/>
    </row>
    <row r="43" spans="4:14" x14ac:dyDescent="0.3">
      <c r="D43" s="12"/>
      <c r="E43" s="12"/>
      <c r="F43" s="12"/>
      <c r="G43" s="13"/>
      <c r="H43" s="12"/>
      <c r="I43" s="13"/>
      <c r="J43" s="12"/>
      <c r="K43" s="13"/>
      <c r="L43" s="13"/>
      <c r="M43" s="13"/>
      <c r="N43" s="13"/>
    </row>
    <row r="44" spans="4:14" x14ac:dyDescent="0.3">
      <c r="D44" s="12"/>
      <c r="E44" s="12"/>
      <c r="F44" s="12"/>
      <c r="G44" s="13"/>
      <c r="H44" s="12"/>
      <c r="I44" s="13"/>
      <c r="J44" s="12"/>
      <c r="K44" s="13"/>
      <c r="L44" s="13"/>
      <c r="M44" s="13"/>
      <c r="N44" s="26"/>
    </row>
    <row r="45" spans="4:14" x14ac:dyDescent="0.3">
      <c r="D45" s="12"/>
      <c r="E45" s="12"/>
      <c r="F45" s="12"/>
      <c r="G45" s="13"/>
      <c r="H45" s="12"/>
      <c r="I45" s="13"/>
      <c r="J45" s="12"/>
      <c r="K45" s="13"/>
      <c r="L45" s="13"/>
      <c r="M45" s="13"/>
      <c r="N45" s="26"/>
    </row>
    <row r="46" spans="4:14" x14ac:dyDescent="0.3">
      <c r="D46" s="12"/>
      <c r="E46" s="12"/>
      <c r="F46" s="12"/>
      <c r="G46" s="13"/>
      <c r="H46" s="12"/>
      <c r="I46" s="13"/>
      <c r="J46" s="12"/>
      <c r="K46" s="13"/>
      <c r="L46" s="13"/>
      <c r="M46" s="13"/>
      <c r="N46" s="26"/>
    </row>
    <row r="47" spans="4:14" x14ac:dyDescent="0.3">
      <c r="D47" s="12"/>
      <c r="E47" s="12"/>
      <c r="F47" s="12"/>
      <c r="G47" s="13"/>
      <c r="H47" s="12"/>
      <c r="I47" s="13"/>
      <c r="J47" s="12"/>
      <c r="K47" s="13"/>
      <c r="L47" s="13"/>
      <c r="M47" s="13"/>
      <c r="N47" s="26"/>
    </row>
    <row r="48" spans="4:14" x14ac:dyDescent="0.3">
      <c r="D48" s="12"/>
      <c r="E48" s="12"/>
      <c r="F48" s="12"/>
      <c r="G48" s="13"/>
      <c r="H48" s="12"/>
      <c r="I48" s="13"/>
      <c r="J48" s="12"/>
      <c r="K48" s="13"/>
      <c r="L48" s="13"/>
      <c r="M48" s="13"/>
      <c r="N48" s="26"/>
    </row>
    <row r="49" spans="4:14" x14ac:dyDescent="0.3">
      <c r="D49" s="12"/>
      <c r="E49" s="12"/>
      <c r="F49" s="12"/>
      <c r="G49" s="13"/>
      <c r="H49" s="12"/>
      <c r="I49" s="13"/>
      <c r="J49" s="12"/>
      <c r="K49" s="13"/>
      <c r="L49" s="13"/>
      <c r="M49" s="13"/>
      <c r="N49" s="13"/>
    </row>
    <row r="50" spans="4:14" x14ac:dyDescent="0.3">
      <c r="D50" s="12"/>
      <c r="E50" s="12"/>
      <c r="F50" s="12"/>
      <c r="G50" s="13"/>
      <c r="H50" s="12"/>
      <c r="I50" s="13"/>
      <c r="J50" s="12"/>
      <c r="K50" s="13"/>
      <c r="L50" s="13"/>
      <c r="M50" s="13"/>
      <c r="N50" s="13"/>
    </row>
    <row r="51" spans="4:14" x14ac:dyDescent="0.3"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</row>
    <row r="52" spans="4:14" x14ac:dyDescent="0.3"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</row>
    <row r="53" spans="4:14" x14ac:dyDescent="0.3"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</row>
    <row r="54" spans="4:14" x14ac:dyDescent="0.3"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</row>
    <row r="55" spans="4:14" x14ac:dyDescent="0.3">
      <c r="D55" s="14"/>
      <c r="E55" s="14"/>
      <c r="F55" s="14"/>
      <c r="G55" s="14"/>
      <c r="H55" s="14"/>
      <c r="I55" s="13"/>
      <c r="J55" s="14"/>
      <c r="K55" s="13"/>
      <c r="L55" s="13"/>
      <c r="M55" s="13"/>
      <c r="N55" s="13"/>
    </row>
    <row r="56" spans="4:14" x14ac:dyDescent="0.3">
      <c r="D56" s="14"/>
      <c r="E56" s="14"/>
      <c r="F56" s="14"/>
      <c r="G56" s="14"/>
      <c r="H56" s="14"/>
      <c r="I56" s="13"/>
      <c r="J56" s="14"/>
      <c r="K56" s="13"/>
      <c r="L56" s="13"/>
      <c r="M56" s="13"/>
      <c r="N56" s="13"/>
    </row>
    <row r="57" spans="4:14" x14ac:dyDescent="0.3">
      <c r="D57" s="14"/>
      <c r="E57" s="14"/>
      <c r="F57" s="14"/>
      <c r="G57" s="13"/>
      <c r="H57" s="14"/>
      <c r="I57" s="13"/>
      <c r="J57" s="14"/>
      <c r="K57" s="13"/>
      <c r="L57" s="13"/>
      <c r="M57" s="13"/>
      <c r="N57" s="13"/>
    </row>
    <row r="58" spans="4:14" x14ac:dyDescent="0.3">
      <c r="D58" s="14"/>
      <c r="E58" s="14"/>
      <c r="F58" s="14"/>
      <c r="G58" s="13"/>
      <c r="H58" s="14"/>
      <c r="I58" s="13"/>
      <c r="J58" s="14"/>
      <c r="K58" s="13"/>
      <c r="L58" s="13"/>
      <c r="M58" s="13"/>
      <c r="N58" s="13"/>
    </row>
    <row r="59" spans="4:14" x14ac:dyDescent="0.3">
      <c r="D59" s="14"/>
      <c r="E59" s="14"/>
      <c r="F59" s="14"/>
      <c r="G59" s="13"/>
      <c r="H59" s="14"/>
      <c r="I59" s="13"/>
      <c r="J59" s="14"/>
      <c r="K59" s="13"/>
      <c r="L59" s="13"/>
      <c r="M59" s="13"/>
      <c r="N59" s="13"/>
    </row>
    <row r="60" spans="4:14" x14ac:dyDescent="0.3">
      <c r="D60" s="14"/>
      <c r="E60" s="14"/>
      <c r="F60" s="14"/>
      <c r="G60" s="13"/>
      <c r="H60" s="14"/>
      <c r="I60" s="13"/>
      <c r="J60" s="14"/>
      <c r="K60" s="13"/>
      <c r="L60" s="13"/>
      <c r="M60" s="13"/>
      <c r="N60" s="13"/>
    </row>
    <row r="61" spans="4:14" x14ac:dyDescent="0.3">
      <c r="D61" s="14"/>
      <c r="E61" s="14"/>
      <c r="F61" s="14"/>
      <c r="G61" s="13"/>
      <c r="H61" s="14"/>
      <c r="I61" s="13"/>
      <c r="J61" s="14"/>
      <c r="K61" s="13"/>
      <c r="L61" s="13"/>
      <c r="M61" s="13"/>
      <c r="N61" s="13"/>
    </row>
    <row r="62" spans="4:14" x14ac:dyDescent="0.3">
      <c r="D62" s="14"/>
      <c r="E62" s="14"/>
      <c r="F62" s="14"/>
      <c r="G62" s="13"/>
      <c r="H62" s="14"/>
      <c r="I62" s="13"/>
      <c r="J62" s="14"/>
      <c r="K62" s="13"/>
      <c r="L62" s="13"/>
      <c r="M62" s="13"/>
      <c r="N62" s="13"/>
    </row>
    <row r="63" spans="4:14" x14ac:dyDescent="0.3">
      <c r="D63" s="14"/>
      <c r="E63" s="14"/>
      <c r="F63" s="14"/>
      <c r="G63" s="13"/>
      <c r="H63" s="14"/>
      <c r="I63" s="13"/>
      <c r="J63" s="14"/>
      <c r="K63" s="13"/>
      <c r="L63" s="13"/>
      <c r="M63" s="13"/>
      <c r="N63" s="13"/>
    </row>
    <row r="64" spans="4:14" x14ac:dyDescent="0.3">
      <c r="D64" s="14"/>
      <c r="E64" s="14"/>
      <c r="F64" s="14"/>
      <c r="G64" s="13"/>
      <c r="H64" s="14"/>
      <c r="I64" s="13"/>
      <c r="J64" s="14"/>
      <c r="K64" s="13"/>
      <c r="L64" s="13"/>
      <c r="M64" s="13"/>
      <c r="N64" s="13"/>
    </row>
    <row r="65" spans="4:14" x14ac:dyDescent="0.3"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</row>
  </sheetData>
  <mergeCells count="1">
    <mergeCell ref="A1:K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BEA9B-A1B4-4342-9401-DF52D36480B9}">
  <dimension ref="A1:M32"/>
  <sheetViews>
    <sheetView tabSelected="1" workbookViewId="0">
      <selection activeCell="O22" sqref="O22"/>
    </sheetView>
  </sheetViews>
  <sheetFormatPr defaultRowHeight="14.4" x14ac:dyDescent="0.3"/>
  <cols>
    <col min="2" max="2" width="11.33203125" customWidth="1"/>
    <col min="3" max="4" width="11.6640625" customWidth="1"/>
    <col min="6" max="6" width="11.6640625" customWidth="1"/>
    <col min="7" max="7" width="8.88671875" style="22"/>
    <col min="8" max="8" width="12" bestFit="1" customWidth="1"/>
  </cols>
  <sheetData>
    <row r="1" spans="1:13" ht="15" customHeight="1" x14ac:dyDescent="0.3">
      <c r="A1" s="95" t="s">
        <v>70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</row>
    <row r="2" spans="1:13" ht="27" x14ac:dyDescent="0.3">
      <c r="A2" s="16" t="s">
        <v>0</v>
      </c>
      <c r="B2" s="16" t="s">
        <v>1</v>
      </c>
      <c r="C2" s="16" t="s">
        <v>2</v>
      </c>
      <c r="D2" s="16" t="s">
        <v>2</v>
      </c>
      <c r="E2" s="16" t="s">
        <v>15</v>
      </c>
      <c r="F2" s="44" t="s">
        <v>13</v>
      </c>
      <c r="G2" s="45" t="s">
        <v>5</v>
      </c>
      <c r="H2" s="17">
        <v>0</v>
      </c>
      <c r="I2" s="17">
        <v>15</v>
      </c>
      <c r="J2" s="17">
        <v>30</v>
      </c>
      <c r="K2" s="17">
        <v>60</v>
      </c>
      <c r="L2" s="17">
        <v>120</v>
      </c>
      <c r="M2" s="46">
        <v>180</v>
      </c>
    </row>
    <row r="3" spans="1:13" x14ac:dyDescent="0.3">
      <c r="A3" s="47">
        <v>1</v>
      </c>
      <c r="B3" s="48" t="s">
        <v>6</v>
      </c>
      <c r="C3" s="48">
        <v>37</v>
      </c>
      <c r="D3" s="48">
        <v>38</v>
      </c>
      <c r="E3" s="48">
        <v>19.3</v>
      </c>
      <c r="F3" s="48">
        <v>19.3</v>
      </c>
      <c r="G3" s="49">
        <f>F3*5</f>
        <v>96.5</v>
      </c>
      <c r="H3" s="43">
        <v>178</v>
      </c>
      <c r="I3" s="43">
        <v>148</v>
      </c>
      <c r="J3" s="43">
        <v>113</v>
      </c>
      <c r="K3" s="43">
        <v>81</v>
      </c>
      <c r="L3" s="43">
        <v>111</v>
      </c>
      <c r="M3" s="43">
        <v>150</v>
      </c>
    </row>
    <row r="4" spans="1:13" x14ac:dyDescent="0.3">
      <c r="A4" s="50" t="s">
        <v>18</v>
      </c>
      <c r="B4" s="48" t="s">
        <v>6</v>
      </c>
      <c r="C4" s="48">
        <v>49.1</v>
      </c>
      <c r="D4" s="48">
        <v>51.5</v>
      </c>
      <c r="E4" s="48">
        <v>23.9</v>
      </c>
      <c r="F4" s="48">
        <v>23.9</v>
      </c>
      <c r="G4" s="49">
        <f t="shared" ref="G4:G27" si="0">F4*5</f>
        <v>119.5</v>
      </c>
      <c r="H4" s="43">
        <v>187</v>
      </c>
      <c r="I4" s="43">
        <v>144</v>
      </c>
      <c r="J4" s="43">
        <v>125</v>
      </c>
      <c r="K4" s="43">
        <v>120</v>
      </c>
      <c r="L4" s="43">
        <v>128</v>
      </c>
      <c r="M4" s="43">
        <v>130</v>
      </c>
    </row>
    <row r="5" spans="1:13" x14ac:dyDescent="0.3">
      <c r="A5" s="50" t="s">
        <v>19</v>
      </c>
      <c r="B5" s="48" t="s">
        <v>6</v>
      </c>
      <c r="C5" s="48">
        <v>46</v>
      </c>
      <c r="D5" s="48">
        <v>49.2</v>
      </c>
      <c r="E5" s="48">
        <v>24.5</v>
      </c>
      <c r="F5" s="48">
        <v>24.5</v>
      </c>
      <c r="G5" s="49">
        <f t="shared" si="0"/>
        <v>122.5</v>
      </c>
      <c r="H5" s="43">
        <v>203</v>
      </c>
      <c r="I5" s="43">
        <v>123</v>
      </c>
      <c r="J5" s="43">
        <v>131</v>
      </c>
      <c r="K5" s="43">
        <v>116</v>
      </c>
      <c r="L5" s="43">
        <v>136</v>
      </c>
      <c r="M5" s="43">
        <v>140</v>
      </c>
    </row>
    <row r="6" spans="1:13" x14ac:dyDescent="0.3">
      <c r="A6" s="50" t="s">
        <v>20</v>
      </c>
      <c r="B6" s="48" t="s">
        <v>6</v>
      </c>
      <c r="C6" s="48">
        <v>43.7</v>
      </c>
      <c r="D6" s="48">
        <v>47.3</v>
      </c>
      <c r="E6" s="48">
        <v>27.4</v>
      </c>
      <c r="F6" s="48">
        <v>27.4</v>
      </c>
      <c r="G6" s="49">
        <f t="shared" si="0"/>
        <v>137</v>
      </c>
      <c r="H6" s="43">
        <v>180</v>
      </c>
      <c r="I6" s="43">
        <v>145</v>
      </c>
      <c r="J6" s="43">
        <v>115</v>
      </c>
      <c r="K6" s="43">
        <v>85</v>
      </c>
      <c r="L6" s="43">
        <v>126</v>
      </c>
      <c r="M6" s="43">
        <v>136</v>
      </c>
    </row>
    <row r="7" spans="1:13" x14ac:dyDescent="0.3">
      <c r="A7" s="50" t="s">
        <v>21</v>
      </c>
      <c r="B7" s="48" t="s">
        <v>6</v>
      </c>
      <c r="C7" s="48">
        <v>42.7</v>
      </c>
      <c r="D7" s="48">
        <v>45.5</v>
      </c>
      <c r="E7" s="48">
        <v>21.7</v>
      </c>
      <c r="F7" s="48">
        <v>21.7</v>
      </c>
      <c r="G7" s="49">
        <f t="shared" si="0"/>
        <v>108.5</v>
      </c>
      <c r="H7" s="43">
        <v>210</v>
      </c>
      <c r="I7" s="43">
        <v>147</v>
      </c>
      <c r="J7" s="43">
        <v>120</v>
      </c>
      <c r="K7" s="43">
        <v>113</v>
      </c>
      <c r="L7" s="43">
        <v>136</v>
      </c>
      <c r="M7" s="43">
        <v>145</v>
      </c>
    </row>
    <row r="8" spans="1:13" x14ac:dyDescent="0.3">
      <c r="A8" s="50" t="s">
        <v>22</v>
      </c>
      <c r="B8" s="48" t="s">
        <v>6</v>
      </c>
      <c r="C8" s="48">
        <v>42.4</v>
      </c>
      <c r="D8" s="48">
        <v>45</v>
      </c>
      <c r="E8" s="48">
        <v>21.1</v>
      </c>
      <c r="F8" s="48">
        <v>21.1</v>
      </c>
      <c r="G8" s="49">
        <f t="shared" si="0"/>
        <v>105.5</v>
      </c>
      <c r="H8" s="43">
        <v>184</v>
      </c>
      <c r="I8" s="43">
        <v>142</v>
      </c>
      <c r="J8" s="43">
        <v>125</v>
      </c>
      <c r="K8" s="43">
        <v>118</v>
      </c>
      <c r="L8" s="43">
        <v>134</v>
      </c>
      <c r="M8" s="43">
        <v>140</v>
      </c>
    </row>
    <row r="9" spans="1:13" x14ac:dyDescent="0.3">
      <c r="A9" s="50" t="s">
        <v>23</v>
      </c>
      <c r="B9" s="48" t="s">
        <v>6</v>
      </c>
      <c r="C9" s="48">
        <v>42.4</v>
      </c>
      <c r="D9" s="48">
        <v>44.6</v>
      </c>
      <c r="E9" s="48">
        <v>22.5</v>
      </c>
      <c r="F9" s="48">
        <v>22.5</v>
      </c>
      <c r="G9" s="49">
        <f t="shared" si="0"/>
        <v>112.5</v>
      </c>
      <c r="H9" s="43">
        <v>188</v>
      </c>
      <c r="I9" s="43">
        <v>161</v>
      </c>
      <c r="J9" s="43">
        <v>132</v>
      </c>
      <c r="K9" s="43">
        <v>118</v>
      </c>
      <c r="L9" s="43">
        <v>137</v>
      </c>
      <c r="M9" s="43">
        <v>153</v>
      </c>
    </row>
    <row r="10" spans="1:13" x14ac:dyDescent="0.3">
      <c r="A10" s="50" t="s">
        <v>24</v>
      </c>
      <c r="B10" s="48" t="s">
        <v>6</v>
      </c>
      <c r="C10" s="48">
        <v>46</v>
      </c>
      <c r="D10" s="48">
        <v>48.7</v>
      </c>
      <c r="E10" s="48">
        <v>23.2</v>
      </c>
      <c r="F10" s="48">
        <v>23.2</v>
      </c>
      <c r="G10" s="49">
        <f t="shared" si="0"/>
        <v>116</v>
      </c>
      <c r="H10" s="43">
        <v>179</v>
      </c>
      <c r="I10" s="43">
        <v>145</v>
      </c>
      <c r="J10" s="43">
        <v>127</v>
      </c>
      <c r="K10" s="43">
        <v>108</v>
      </c>
      <c r="L10" s="43">
        <v>116</v>
      </c>
      <c r="M10" s="43">
        <v>136</v>
      </c>
    </row>
    <row r="11" spans="1:13" x14ac:dyDescent="0.3">
      <c r="A11" s="50" t="s">
        <v>25</v>
      </c>
      <c r="B11" s="48" t="s">
        <v>6</v>
      </c>
      <c r="C11" s="48">
        <v>45</v>
      </c>
      <c r="D11" s="48">
        <v>47.1</v>
      </c>
      <c r="E11" s="48">
        <v>23.9</v>
      </c>
      <c r="F11" s="48">
        <v>23.9</v>
      </c>
      <c r="G11" s="49">
        <f t="shared" si="0"/>
        <v>119.5</v>
      </c>
      <c r="H11" s="43">
        <v>186</v>
      </c>
      <c r="I11" s="43">
        <v>147</v>
      </c>
      <c r="J11" s="43">
        <v>125</v>
      </c>
      <c r="K11" s="43">
        <v>107</v>
      </c>
      <c r="L11" s="43">
        <v>121</v>
      </c>
      <c r="M11" s="43">
        <v>135</v>
      </c>
    </row>
    <row r="12" spans="1:13" x14ac:dyDescent="0.3">
      <c r="A12" s="50" t="s">
        <v>26</v>
      </c>
      <c r="B12" s="48" t="s">
        <v>6</v>
      </c>
      <c r="C12" s="48">
        <v>44.4</v>
      </c>
      <c r="D12" s="48">
        <v>46.7</v>
      </c>
      <c r="E12" s="48">
        <v>22.8</v>
      </c>
      <c r="F12" s="48">
        <v>22.8</v>
      </c>
      <c r="G12" s="49">
        <f t="shared" si="0"/>
        <v>114</v>
      </c>
      <c r="H12" s="43">
        <v>188</v>
      </c>
      <c r="I12" s="43">
        <v>160</v>
      </c>
      <c r="J12" s="43">
        <v>140</v>
      </c>
      <c r="K12" s="43">
        <v>119</v>
      </c>
      <c r="L12" s="43">
        <v>130</v>
      </c>
      <c r="M12" s="43">
        <v>142</v>
      </c>
    </row>
    <row r="13" spans="1:13" x14ac:dyDescent="0.3">
      <c r="A13" s="20"/>
      <c r="B13" s="19" t="s">
        <v>8</v>
      </c>
      <c r="C13" s="51">
        <f>AVERAGE(C3:C12)</f>
        <v>43.86999999999999</v>
      </c>
      <c r="D13" s="51">
        <f>AVERAGE(D3:D12)</f>
        <v>46.36</v>
      </c>
      <c r="E13" s="51">
        <f t="shared" ref="E13" si="1">AVERAGE(E3:E12)</f>
        <v>23.03</v>
      </c>
      <c r="F13" s="20"/>
      <c r="G13" s="43"/>
      <c r="H13" s="43">
        <f>AVERAGE(H3:H12)</f>
        <v>188.3</v>
      </c>
      <c r="I13" s="43">
        <f t="shared" ref="I13:M13" si="2">AVERAGE(I3:I12)</f>
        <v>146.19999999999999</v>
      </c>
      <c r="J13" s="43">
        <f t="shared" si="2"/>
        <v>125.3</v>
      </c>
      <c r="K13" s="43">
        <f t="shared" si="2"/>
        <v>108.5</v>
      </c>
      <c r="L13" s="43">
        <f t="shared" si="2"/>
        <v>127.5</v>
      </c>
      <c r="M13" s="43">
        <f t="shared" si="2"/>
        <v>140.69999999999999</v>
      </c>
    </row>
    <row r="14" spans="1:13" x14ac:dyDescent="0.3">
      <c r="A14" s="20"/>
      <c r="B14" s="19" t="s">
        <v>9</v>
      </c>
      <c r="C14" s="51">
        <f>STDEV(C3:C12)</f>
        <v>3.1780671973876058</v>
      </c>
      <c r="D14" s="51">
        <f>STDEV(D3:D12)</f>
        <v>3.6068453436948658</v>
      </c>
      <c r="E14" s="51">
        <f t="shared" ref="E14" si="3">STDEV(E3:E12)</f>
        <v>2.1741154012098285</v>
      </c>
      <c r="F14" s="20"/>
      <c r="G14" s="43"/>
      <c r="H14" s="52">
        <f>STDEV(H3:H12)</f>
        <v>10.403525043625038</v>
      </c>
      <c r="I14" s="52">
        <f t="shared" ref="I14:M14" si="4">STDEV(I3:I12)</f>
        <v>10.422198531126828</v>
      </c>
      <c r="J14" s="52">
        <f t="shared" si="4"/>
        <v>8.042249547096743</v>
      </c>
      <c r="K14" s="52">
        <f t="shared" si="4"/>
        <v>14.183323540928855</v>
      </c>
      <c r="L14" s="52">
        <f t="shared" si="4"/>
        <v>9.0215790684829056</v>
      </c>
      <c r="M14" s="52">
        <f t="shared" si="4"/>
        <v>7.0718534424230759</v>
      </c>
    </row>
    <row r="15" spans="1:13" x14ac:dyDescent="0.3">
      <c r="A15" s="20"/>
      <c r="B15" s="53" t="s">
        <v>10</v>
      </c>
      <c r="C15" s="20"/>
      <c r="D15" s="20"/>
      <c r="E15" s="20"/>
      <c r="F15" s="20"/>
      <c r="G15" s="43"/>
      <c r="H15" s="52">
        <f>H14/SQRT(10)</f>
        <v>3.289883483245772</v>
      </c>
      <c r="I15" s="52">
        <f t="shared" ref="I15:M15" si="5">I14/SQRT(10)</f>
        <v>3.2957885584822062</v>
      </c>
      <c r="J15" s="52">
        <f t="shared" si="5"/>
        <v>2.5431826080283297</v>
      </c>
      <c r="K15" s="52">
        <f t="shared" si="5"/>
        <v>4.4851607180419588</v>
      </c>
      <c r="L15" s="52">
        <f t="shared" si="5"/>
        <v>2.8528737947706149</v>
      </c>
      <c r="M15" s="52">
        <f t="shared" si="5"/>
        <v>2.2363164156959341</v>
      </c>
    </row>
    <row r="16" spans="1:13" x14ac:dyDescent="0.3">
      <c r="A16" s="18"/>
      <c r="B16" s="18"/>
      <c r="C16" s="18"/>
      <c r="D16" s="20"/>
      <c r="E16" s="18"/>
      <c r="F16" s="20"/>
      <c r="G16" s="43"/>
      <c r="H16" s="43"/>
      <c r="I16" s="43"/>
      <c r="J16" s="43"/>
      <c r="K16" s="43"/>
      <c r="L16" s="43"/>
      <c r="M16" s="43"/>
    </row>
    <row r="17" spans="1:13" x14ac:dyDescent="0.3">
      <c r="A17" s="20"/>
      <c r="B17" s="18"/>
      <c r="C17" s="20"/>
      <c r="D17" s="20"/>
      <c r="E17" s="20"/>
      <c r="F17" s="20"/>
      <c r="G17" s="43"/>
      <c r="H17" s="43"/>
      <c r="I17" s="43"/>
      <c r="J17" s="43"/>
      <c r="K17" s="43"/>
      <c r="L17" s="43"/>
      <c r="M17" s="43"/>
    </row>
    <row r="18" spans="1:13" x14ac:dyDescent="0.3">
      <c r="A18" s="54" t="s">
        <v>27</v>
      </c>
      <c r="B18" s="55" t="s">
        <v>11</v>
      </c>
      <c r="C18" s="55">
        <v>30.4</v>
      </c>
      <c r="D18" s="55">
        <v>32</v>
      </c>
      <c r="E18" s="55">
        <v>19.899999999999999</v>
      </c>
      <c r="F18" s="55">
        <v>19.899999999999999</v>
      </c>
      <c r="G18" s="9">
        <f t="shared" si="0"/>
        <v>99.5</v>
      </c>
      <c r="H18" s="43">
        <v>145</v>
      </c>
      <c r="I18" s="43">
        <v>142</v>
      </c>
      <c r="J18" s="43">
        <v>112</v>
      </c>
      <c r="K18" s="43">
        <v>105</v>
      </c>
      <c r="L18" s="43">
        <v>102</v>
      </c>
      <c r="M18" s="43">
        <v>131</v>
      </c>
    </row>
    <row r="19" spans="1:13" x14ac:dyDescent="0.3">
      <c r="A19" s="54" t="s">
        <v>28</v>
      </c>
      <c r="B19" s="55" t="s">
        <v>11</v>
      </c>
      <c r="C19" s="55">
        <v>29.9</v>
      </c>
      <c r="D19" s="55">
        <v>30.8</v>
      </c>
      <c r="E19" s="55">
        <v>19.7</v>
      </c>
      <c r="F19" s="55">
        <v>19.7</v>
      </c>
      <c r="G19" s="9">
        <f t="shared" si="0"/>
        <v>98.5</v>
      </c>
      <c r="H19" s="43">
        <v>158</v>
      </c>
      <c r="I19" s="43">
        <v>137</v>
      </c>
      <c r="J19" s="43">
        <v>109</v>
      </c>
      <c r="K19" s="43">
        <v>85</v>
      </c>
      <c r="L19" s="43">
        <v>96</v>
      </c>
      <c r="M19" s="43">
        <v>154</v>
      </c>
    </row>
    <row r="20" spans="1:13" x14ac:dyDescent="0.3">
      <c r="A20" s="54" t="s">
        <v>29</v>
      </c>
      <c r="B20" s="55" t="s">
        <v>11</v>
      </c>
      <c r="C20" s="55">
        <v>38</v>
      </c>
      <c r="D20" s="55">
        <v>40</v>
      </c>
      <c r="E20" s="55">
        <v>25.7</v>
      </c>
      <c r="F20" s="55">
        <v>25.7</v>
      </c>
      <c r="G20" s="9">
        <f t="shared" si="0"/>
        <v>128.5</v>
      </c>
      <c r="H20" s="43">
        <v>143</v>
      </c>
      <c r="I20" s="43">
        <v>114</v>
      </c>
      <c r="J20" s="43">
        <v>92</v>
      </c>
      <c r="K20" s="43">
        <v>90</v>
      </c>
      <c r="L20" s="43">
        <v>95</v>
      </c>
      <c r="M20" s="43">
        <v>110</v>
      </c>
    </row>
    <row r="21" spans="1:13" x14ac:dyDescent="0.3">
      <c r="A21" s="56">
        <v>12</v>
      </c>
      <c r="B21" s="55" t="s">
        <v>11</v>
      </c>
      <c r="C21" s="55">
        <v>32.700000000000003</v>
      </c>
      <c r="D21" s="55">
        <v>33.9</v>
      </c>
      <c r="E21" s="55">
        <v>22.5</v>
      </c>
      <c r="F21" s="55">
        <v>22.5</v>
      </c>
      <c r="G21" s="9">
        <f t="shared" si="0"/>
        <v>112.5</v>
      </c>
      <c r="H21" s="43">
        <v>160</v>
      </c>
      <c r="I21" s="43">
        <v>137</v>
      </c>
      <c r="J21" s="43">
        <v>113</v>
      </c>
      <c r="K21" s="43">
        <v>85</v>
      </c>
      <c r="L21" s="43">
        <v>121</v>
      </c>
      <c r="M21" s="43">
        <v>120</v>
      </c>
    </row>
    <row r="22" spans="1:13" x14ac:dyDescent="0.3">
      <c r="A22" s="54" t="s">
        <v>30</v>
      </c>
      <c r="B22" s="55" t="s">
        <v>11</v>
      </c>
      <c r="C22" s="55">
        <v>33.1</v>
      </c>
      <c r="D22" s="55">
        <v>34.1</v>
      </c>
      <c r="E22" s="55">
        <v>21.8</v>
      </c>
      <c r="F22" s="55">
        <v>21.8</v>
      </c>
      <c r="G22" s="9">
        <f t="shared" si="0"/>
        <v>109</v>
      </c>
      <c r="H22" s="43">
        <v>170</v>
      </c>
      <c r="I22" s="43">
        <v>139</v>
      </c>
      <c r="J22" s="43">
        <v>116</v>
      </c>
      <c r="K22" s="43">
        <v>81</v>
      </c>
      <c r="L22" s="43">
        <v>100</v>
      </c>
      <c r="M22" s="43">
        <v>124</v>
      </c>
    </row>
    <row r="23" spans="1:13" x14ac:dyDescent="0.3">
      <c r="A23" s="54" t="s">
        <v>31</v>
      </c>
      <c r="B23" s="55" t="s">
        <v>11</v>
      </c>
      <c r="C23" s="55">
        <v>33</v>
      </c>
      <c r="D23" s="55">
        <v>33.1</v>
      </c>
      <c r="E23" s="55">
        <v>21.3</v>
      </c>
      <c r="F23" s="55">
        <v>21.3</v>
      </c>
      <c r="G23" s="9">
        <f t="shared" si="0"/>
        <v>106.5</v>
      </c>
      <c r="H23" s="43">
        <v>170</v>
      </c>
      <c r="I23" s="43">
        <v>145</v>
      </c>
      <c r="J23" s="43">
        <v>126</v>
      </c>
      <c r="K23" s="43">
        <v>96</v>
      </c>
      <c r="L23" s="43">
        <v>112</v>
      </c>
      <c r="M23" s="43">
        <v>130</v>
      </c>
    </row>
    <row r="24" spans="1:13" x14ac:dyDescent="0.3">
      <c r="A24" s="54" t="s">
        <v>32</v>
      </c>
      <c r="B24" s="55" t="s">
        <v>11</v>
      </c>
      <c r="C24" s="55">
        <v>33</v>
      </c>
      <c r="D24" s="55">
        <v>33.700000000000003</v>
      </c>
      <c r="E24" s="55">
        <v>21</v>
      </c>
      <c r="F24" s="55">
        <v>21</v>
      </c>
      <c r="G24" s="9">
        <f t="shared" si="0"/>
        <v>105</v>
      </c>
      <c r="H24" s="43">
        <v>180</v>
      </c>
      <c r="I24" s="43">
        <v>149</v>
      </c>
      <c r="J24" s="43">
        <v>116</v>
      </c>
      <c r="K24" s="43">
        <v>58</v>
      </c>
      <c r="L24" s="43">
        <v>123</v>
      </c>
      <c r="M24" s="43">
        <v>120</v>
      </c>
    </row>
    <row r="25" spans="1:13" x14ac:dyDescent="0.3">
      <c r="A25" s="54" t="s">
        <v>33</v>
      </c>
      <c r="B25" s="55" t="s">
        <v>11</v>
      </c>
      <c r="C25" s="55">
        <v>29.4</v>
      </c>
      <c r="D25" s="55">
        <v>30</v>
      </c>
      <c r="E25" s="55">
        <v>19.8</v>
      </c>
      <c r="F25" s="55">
        <v>19.8</v>
      </c>
      <c r="G25" s="9">
        <f t="shared" si="0"/>
        <v>99</v>
      </c>
      <c r="H25" s="43">
        <v>136</v>
      </c>
      <c r="I25" s="43">
        <v>116</v>
      </c>
      <c r="J25" s="43">
        <v>90</v>
      </c>
      <c r="K25" s="43">
        <v>85</v>
      </c>
      <c r="L25" s="43">
        <v>90</v>
      </c>
      <c r="M25" s="43">
        <v>120</v>
      </c>
    </row>
    <row r="26" spans="1:13" x14ac:dyDescent="0.3">
      <c r="A26" s="54" t="s">
        <v>34</v>
      </c>
      <c r="B26" s="55" t="s">
        <v>11</v>
      </c>
      <c r="C26" s="55">
        <v>29.5</v>
      </c>
      <c r="D26" s="55">
        <v>31.4</v>
      </c>
      <c r="E26" s="55">
        <v>20.9</v>
      </c>
      <c r="F26" s="55">
        <v>20.9</v>
      </c>
      <c r="G26" s="9">
        <f t="shared" si="0"/>
        <v>104.5</v>
      </c>
      <c r="H26" s="43">
        <v>146</v>
      </c>
      <c r="I26" s="43">
        <v>134</v>
      </c>
      <c r="J26" s="43">
        <v>121</v>
      </c>
      <c r="K26" s="43">
        <v>91</v>
      </c>
      <c r="L26" s="43">
        <v>121</v>
      </c>
      <c r="M26" s="43">
        <v>146</v>
      </c>
    </row>
    <row r="27" spans="1:13" x14ac:dyDescent="0.3">
      <c r="A27" s="54" t="s">
        <v>35</v>
      </c>
      <c r="B27" s="55" t="s">
        <v>11</v>
      </c>
      <c r="C27" s="55">
        <v>33.700000000000003</v>
      </c>
      <c r="D27" s="55">
        <v>33</v>
      </c>
      <c r="E27" s="55">
        <v>22.5</v>
      </c>
      <c r="F27" s="55">
        <v>22.5</v>
      </c>
      <c r="G27" s="9">
        <f t="shared" si="0"/>
        <v>112.5</v>
      </c>
      <c r="H27" s="43">
        <v>158</v>
      </c>
      <c r="I27" s="43">
        <v>143</v>
      </c>
      <c r="J27" s="43">
        <v>105</v>
      </c>
      <c r="K27" s="43">
        <v>96</v>
      </c>
      <c r="L27" s="43">
        <v>111</v>
      </c>
      <c r="M27" s="43">
        <v>125</v>
      </c>
    </row>
    <row r="28" spans="1:13" x14ac:dyDescent="0.3">
      <c r="A28" s="20"/>
      <c r="B28" s="19" t="s">
        <v>8</v>
      </c>
      <c r="C28" s="51">
        <f>AVERAGE(C18:C27)</f>
        <v>32.269999999999996</v>
      </c>
      <c r="D28" s="51">
        <f>AVERAGE(D18:D27)</f>
        <v>33.199999999999996</v>
      </c>
      <c r="E28" s="51">
        <f>AVERAGE(E18:E27)</f>
        <v>21.51</v>
      </c>
      <c r="F28" s="20"/>
      <c r="G28" s="43"/>
      <c r="H28" s="43">
        <f>AVERAGE(H18:H27)</f>
        <v>156.6</v>
      </c>
      <c r="I28" s="43">
        <f t="shared" ref="I28:M28" si="6">AVERAGE(I18:I27)</f>
        <v>135.6</v>
      </c>
      <c r="J28" s="43">
        <f>AVERAGE(J18:J27)</f>
        <v>110</v>
      </c>
      <c r="K28" s="43">
        <f t="shared" si="6"/>
        <v>87.2</v>
      </c>
      <c r="L28" s="43">
        <f t="shared" si="6"/>
        <v>107.1</v>
      </c>
      <c r="M28" s="43">
        <f t="shared" si="6"/>
        <v>128</v>
      </c>
    </row>
    <row r="29" spans="1:13" x14ac:dyDescent="0.3">
      <c r="A29" s="20"/>
      <c r="B29" s="19" t="s">
        <v>9</v>
      </c>
      <c r="C29" s="51"/>
      <c r="D29" s="51"/>
      <c r="E29" s="51"/>
      <c r="F29" s="20"/>
      <c r="G29" s="43"/>
      <c r="H29" s="52">
        <f>STDEV(H18:H27)</f>
        <v>14.057026712644463</v>
      </c>
      <c r="I29" s="52">
        <f t="shared" ref="I29:M29" si="7">STDEV(I18:I27)</f>
        <v>11.701851705321397</v>
      </c>
      <c r="J29" s="52">
        <f t="shared" si="7"/>
        <v>11.604596790352806</v>
      </c>
      <c r="K29" s="52">
        <f t="shared" si="7"/>
        <v>12.470409420348306</v>
      </c>
      <c r="L29" s="52">
        <f t="shared" si="7"/>
        <v>12.096372275282436</v>
      </c>
      <c r="M29" s="52">
        <f t="shared" si="7"/>
        <v>13.140268896284683</v>
      </c>
    </row>
    <row r="30" spans="1:13" x14ac:dyDescent="0.3">
      <c r="B30" s="53" t="s">
        <v>10</v>
      </c>
      <c r="C30" s="31"/>
      <c r="D30" s="31"/>
      <c r="E30" s="31"/>
      <c r="H30" s="23">
        <f>H29/SQRT(10)</f>
        <v>4.4452221541785732</v>
      </c>
      <c r="I30" s="23">
        <f t="shared" ref="I30:M30" si="8">I29/SQRT(10)</f>
        <v>3.7004504230341104</v>
      </c>
      <c r="J30" s="23">
        <f t="shared" si="8"/>
        <v>3.6696957185394354</v>
      </c>
      <c r="K30" s="23">
        <f t="shared" si="8"/>
        <v>3.9434897123120751</v>
      </c>
      <c r="L30" s="23">
        <f t="shared" si="8"/>
        <v>3.8252087815205793</v>
      </c>
      <c r="M30" s="23">
        <f t="shared" si="8"/>
        <v>4.1553178779326458</v>
      </c>
    </row>
    <row r="31" spans="1:13" x14ac:dyDescent="0.3">
      <c r="B31" s="5" t="s">
        <v>12</v>
      </c>
      <c r="G31" s="57"/>
      <c r="H31">
        <f>TTEST(H3:H12,H18:H27,2,2)</f>
        <v>1.9595556711995152E-5</v>
      </c>
      <c r="I31">
        <f t="shared" ref="I31:M31" si="9">TTEST(I3:I12,I18:I27,2,2)</f>
        <v>4.6384546085930976E-2</v>
      </c>
      <c r="J31">
        <f t="shared" si="9"/>
        <v>3.0074935931260031E-3</v>
      </c>
      <c r="K31">
        <f t="shared" si="9"/>
        <v>2.2055679776577515E-3</v>
      </c>
      <c r="L31">
        <f t="shared" si="9"/>
        <v>4.5565322852938192E-4</v>
      </c>
      <c r="M31">
        <f t="shared" si="9"/>
        <v>1.4924154511492965E-2</v>
      </c>
    </row>
    <row r="32" spans="1:13" x14ac:dyDescent="0.3">
      <c r="G32" s="57"/>
    </row>
  </sheetData>
  <mergeCells count="1">
    <mergeCell ref="A1:M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Body weights_male mice</vt:lpstr>
      <vt:lpstr>Body weights_female mice</vt:lpstr>
      <vt:lpstr>DEXA</vt:lpstr>
      <vt:lpstr>GTT</vt:lpstr>
      <vt:lpstr>ITT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lekha</dc:creator>
  <cp:lastModifiedBy>lekhasri555@gmail.com</cp:lastModifiedBy>
  <dcterms:created xsi:type="dcterms:W3CDTF">2023-09-03T20:52:10Z</dcterms:created>
  <dcterms:modified xsi:type="dcterms:W3CDTF">2023-09-04T13:30:25Z</dcterms:modified>
</cp:coreProperties>
</file>